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SEBA DOC\ESCRITURA\2024\ARTICULO 2024\Entrega Soft matter final\Data\"/>
    </mc:Choice>
  </mc:AlternateContent>
  <xr:revisionPtr revIDLastSave="0" documentId="13_ncr:1_{5C922199-3CAD-44B8-9C4E-3EE8860B1249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0%" sheetId="2" r:id="rId1"/>
    <sheet name="20%" sheetId="3" r:id="rId2"/>
    <sheet name="40%" sheetId="4" r:id="rId3"/>
    <sheet name="50%" sheetId="5" r:id="rId4"/>
    <sheet name="60%" sheetId="6" r:id="rId5"/>
    <sheet name="70%" sheetId="1" r:id="rId6"/>
    <sheet name="To plot" sheetId="7" r:id="rId7"/>
  </sheets>
  <definedNames>
    <definedName name="solver_adj" localSheetId="0" hidden="1">'0%'!$B$12</definedName>
    <definedName name="solver_adj" localSheetId="1" hidden="1">'20%'!$A$10</definedName>
    <definedName name="solver_adj" localSheetId="2" hidden="1">'40%'!$B$12</definedName>
    <definedName name="solver_adj" localSheetId="3" hidden="1">'50%'!$B$14</definedName>
    <definedName name="solver_adj" localSheetId="4" hidden="1">'60%'!$A$14</definedName>
    <definedName name="solver_cvg" localSheetId="0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1" hidden="1">"""""""0,0001"""""""</definedName>
    <definedName name="solver_cvg" localSheetId="2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3" hidden="1">"""""""""""""""0,0001"""""""""""""""</definedName>
    <definedName name="solver_cvg" localSheetId="4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4" hidden="1">1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4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1" hidden="1">"""""""0,075"""""""</definedName>
    <definedName name="solver_mrt" localSheetId="2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3" hidden="1">"""""""""""""""0,075"""""""""""""""</definedName>
    <definedName name="solver_mrt" localSheetId="4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um" localSheetId="0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opt" localSheetId="0" hidden="1">'0%'!#REF!</definedName>
    <definedName name="solver_opt" localSheetId="1" hidden="1">'20%'!#REF!</definedName>
    <definedName name="solver_opt" localSheetId="2" hidden="1">'40%'!$S$12</definedName>
    <definedName name="solver_opt" localSheetId="3" hidden="1">'50%'!$N$14</definedName>
    <definedName name="solver_opt" localSheetId="4" hidden="1">'60%'!#REF!</definedName>
    <definedName name="solver_pre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1" hidden="1">"""""""0,000001"""""""</definedName>
    <definedName name="solver_pre" localSheetId="2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3" hidden="1">"""""""""""""""0,000001"""""""""""""""</definedName>
    <definedName name="solver_pre" localSheetId="4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4" hidden="1">1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cl" localSheetId="4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ol" localSheetId="0" hidden="1">1</definedName>
    <definedName name="solver_tol" localSheetId="1" hidden="1">1</definedName>
    <definedName name="solver_tol" localSheetId="2" hidden="1">1</definedName>
    <definedName name="solver_tol" localSheetId="3" hidden="1">1</definedName>
    <definedName name="solver_tol" localSheetId="4" hidden="1">1</definedName>
    <definedName name="solver_typ" localSheetId="0" hidden="1">3</definedName>
    <definedName name="solver_typ" localSheetId="1" hidden="1">3</definedName>
    <definedName name="solver_typ" localSheetId="2" hidden="1">3</definedName>
    <definedName name="solver_typ" localSheetId="3" hidden="1">3</definedName>
    <definedName name="solver_typ" localSheetId="4" hidden="1">3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er" localSheetId="0" hidden="1">3</definedName>
    <definedName name="solver_ver" localSheetId="1" hidden="1">3</definedName>
    <definedName name="solver_ver" localSheetId="2" hidden="1">3</definedName>
    <definedName name="solver_ver" localSheetId="3" hidden="1">3</definedName>
    <definedName name="solver_ver" localSheetId="4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P4" i="1"/>
  <c r="P5" i="1"/>
  <c r="P6" i="1"/>
  <c r="Q6" i="1" s="1"/>
  <c r="P7" i="1"/>
  <c r="P8" i="1"/>
  <c r="P9" i="1"/>
  <c r="Q9" i="1" s="1"/>
  <c r="P10" i="1"/>
  <c r="P11" i="1"/>
  <c r="Q11" i="1" s="1"/>
  <c r="P12" i="1"/>
  <c r="P13" i="1"/>
  <c r="P14" i="1"/>
  <c r="Q14" i="1" s="1"/>
  <c r="P15" i="1"/>
  <c r="P16" i="1"/>
  <c r="P17" i="1"/>
  <c r="Q17" i="1" s="1"/>
  <c r="P18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3" i="1"/>
  <c r="Q4" i="1"/>
  <c r="Q5" i="1"/>
  <c r="Q7" i="1"/>
  <c r="Q8" i="1"/>
  <c r="Q10" i="1"/>
  <c r="Q12" i="1"/>
  <c r="Q13" i="1"/>
  <c r="Q15" i="1"/>
  <c r="Q16" i="1"/>
  <c r="Q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G3" i="1"/>
  <c r="H3" i="1"/>
  <c r="F3" i="1"/>
  <c r="N4" i="6"/>
  <c r="N5" i="6"/>
  <c r="O5" i="6" s="1"/>
  <c r="N6" i="6"/>
  <c r="N7" i="6"/>
  <c r="N8" i="6"/>
  <c r="N9" i="6"/>
  <c r="N10" i="6"/>
  <c r="O10" i="6" s="1"/>
  <c r="N11" i="6"/>
  <c r="O11" i="6" s="1"/>
  <c r="N12" i="6"/>
  <c r="N13" i="6"/>
  <c r="O13" i="6" s="1"/>
  <c r="N14" i="6"/>
  <c r="N15" i="6"/>
  <c r="N3" i="6"/>
  <c r="O3" i="6" s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3" i="6"/>
  <c r="L4" i="6"/>
  <c r="L5" i="6"/>
  <c r="L6" i="6"/>
  <c r="L7" i="6"/>
  <c r="L8" i="6"/>
  <c r="L9" i="6"/>
  <c r="L10" i="6"/>
  <c r="L11" i="6"/>
  <c r="L12" i="6"/>
  <c r="L13" i="6"/>
  <c r="L14" i="6"/>
  <c r="L15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3" i="6"/>
  <c r="D4" i="6"/>
  <c r="E4" i="6"/>
  <c r="F4" i="6"/>
  <c r="D5" i="6"/>
  <c r="E5" i="6"/>
  <c r="F5" i="6"/>
  <c r="D6" i="6"/>
  <c r="E6" i="6"/>
  <c r="F6" i="6"/>
  <c r="D7" i="6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E3" i="6"/>
  <c r="F3" i="6"/>
  <c r="D3" i="6"/>
  <c r="O4" i="6"/>
  <c r="O6" i="6"/>
  <c r="O7" i="6"/>
  <c r="O8" i="6"/>
  <c r="O9" i="6"/>
  <c r="O12" i="6"/>
  <c r="O14" i="6"/>
  <c r="O15" i="6"/>
  <c r="O4" i="5"/>
  <c r="O5" i="5"/>
  <c r="O6" i="5"/>
  <c r="O7" i="5"/>
  <c r="O8" i="5"/>
  <c r="O9" i="5"/>
  <c r="O10" i="5"/>
  <c r="O11" i="5"/>
  <c r="O12" i="5"/>
  <c r="O13" i="5"/>
  <c r="O14" i="5"/>
  <c r="O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3" i="5"/>
  <c r="L4" i="5"/>
  <c r="L5" i="5"/>
  <c r="L6" i="5"/>
  <c r="L7" i="5"/>
  <c r="L8" i="5"/>
  <c r="L9" i="5"/>
  <c r="L10" i="5"/>
  <c r="L11" i="5"/>
  <c r="L12" i="5"/>
  <c r="L13" i="5"/>
  <c r="L14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3" i="5"/>
  <c r="J3" i="5"/>
  <c r="D4" i="5"/>
  <c r="E4" i="5"/>
  <c r="F4" i="5"/>
  <c r="D5" i="5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E3" i="5"/>
  <c r="F3" i="5"/>
  <c r="D3" i="5"/>
  <c r="L4" i="2"/>
  <c r="L5" i="2"/>
  <c r="L6" i="2"/>
  <c r="L7" i="2"/>
  <c r="L8" i="2"/>
  <c r="L9" i="2"/>
  <c r="L10" i="2"/>
  <c r="L11" i="2"/>
  <c r="N11" i="2" s="1"/>
  <c r="O11" i="2" s="1"/>
  <c r="L12" i="2"/>
  <c r="N3" i="2"/>
  <c r="O3" i="2" s="1"/>
  <c r="O4" i="4"/>
  <c r="O5" i="4"/>
  <c r="O6" i="4"/>
  <c r="O7" i="4"/>
  <c r="O8" i="4"/>
  <c r="O9" i="4"/>
  <c r="O10" i="4"/>
  <c r="O11" i="4"/>
  <c r="O12" i="4"/>
  <c r="O1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3" i="4"/>
  <c r="O3" i="4" s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3" i="4"/>
  <c r="K4" i="4"/>
  <c r="K5" i="4"/>
  <c r="L5" i="4" s="1"/>
  <c r="K6" i="4"/>
  <c r="L6" i="4" s="1"/>
  <c r="K7" i="4"/>
  <c r="K8" i="4"/>
  <c r="K9" i="4"/>
  <c r="K10" i="4"/>
  <c r="K11" i="4"/>
  <c r="L11" i="4" s="1"/>
  <c r="K12" i="4"/>
  <c r="K13" i="4"/>
  <c r="L13" i="4" s="1"/>
  <c r="K14" i="4"/>
  <c r="K15" i="4"/>
  <c r="K16" i="4"/>
  <c r="L4" i="4"/>
  <c r="L7" i="4"/>
  <c r="L8" i="4"/>
  <c r="L9" i="4"/>
  <c r="L10" i="4"/>
  <c r="L12" i="4"/>
  <c r="K3" i="4"/>
  <c r="D4" i="4"/>
  <c r="E4" i="4"/>
  <c r="F4" i="4"/>
  <c r="D5" i="4"/>
  <c r="E5" i="4"/>
  <c r="F5" i="4"/>
  <c r="D6" i="4"/>
  <c r="E6" i="4"/>
  <c r="F6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E3" i="4"/>
  <c r="F3" i="4"/>
  <c r="D3" i="4"/>
  <c r="L12" i="3"/>
  <c r="L5" i="3"/>
  <c r="L6" i="3"/>
  <c r="L7" i="3"/>
  <c r="L8" i="3"/>
  <c r="L9" i="3"/>
  <c r="L10" i="3"/>
  <c r="L11" i="3"/>
  <c r="N11" i="3" s="1"/>
  <c r="O11" i="3" s="1"/>
  <c r="N12" i="3"/>
  <c r="O12" i="3" s="1"/>
  <c r="N19" i="3"/>
  <c r="N20" i="3"/>
  <c r="L4" i="3"/>
  <c r="N4" i="3" s="1"/>
  <c r="O4" i="3" s="1"/>
  <c r="O3" i="3"/>
  <c r="N5" i="3"/>
  <c r="O5" i="3" s="1"/>
  <c r="N6" i="3"/>
  <c r="O6" i="3" s="1"/>
  <c r="N7" i="3"/>
  <c r="O7" i="3" s="1"/>
  <c r="N8" i="3"/>
  <c r="O8" i="3" s="1"/>
  <c r="N9" i="3"/>
  <c r="O9" i="3" s="1"/>
  <c r="N10" i="3"/>
  <c r="O10" i="3" s="1"/>
  <c r="N13" i="3"/>
  <c r="N14" i="3"/>
  <c r="N15" i="3"/>
  <c r="N16" i="3"/>
  <c r="N17" i="3"/>
  <c r="N18" i="3"/>
  <c r="N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D20" i="3"/>
  <c r="E20" i="3"/>
  <c r="F20" i="3"/>
  <c r="E3" i="3"/>
  <c r="F3" i="3"/>
  <c r="D3" i="3"/>
  <c r="O7" i="2"/>
  <c r="O10" i="2"/>
  <c r="N4" i="2"/>
  <c r="O4" i="2" s="1"/>
  <c r="N5" i="2"/>
  <c r="O5" i="2" s="1"/>
  <c r="N6" i="2"/>
  <c r="O6" i="2" s="1"/>
  <c r="N7" i="2"/>
  <c r="N8" i="2"/>
  <c r="O8" i="2" s="1"/>
  <c r="N9" i="2"/>
  <c r="O9" i="2" s="1"/>
  <c r="N10" i="2"/>
  <c r="N12" i="2"/>
  <c r="O12" i="2" s="1"/>
  <c r="N13" i="2"/>
  <c r="O13" i="2" s="1"/>
  <c r="N14" i="2"/>
  <c r="O14" i="2" s="1"/>
  <c r="N15" i="2"/>
  <c r="O15" i="2" s="1"/>
  <c r="N16" i="2"/>
  <c r="O16" i="2" s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3" i="2"/>
  <c r="D4" i="2"/>
  <c r="E4" i="2"/>
  <c r="F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E3" i="2"/>
  <c r="F3" i="2"/>
  <c r="D3" i="2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3" i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3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3" i="2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3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3" i="4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3" i="6"/>
</calcChain>
</file>

<file path=xl/sharedStrings.xml><?xml version="1.0" encoding="utf-8"?>
<sst xmlns="http://schemas.openxmlformats.org/spreadsheetml/2006/main" count="109" uniqueCount="10">
  <si>
    <t>t(h)</t>
  </si>
  <si>
    <t>Err%</t>
  </si>
  <si>
    <t>tnorm</t>
  </si>
  <si>
    <t>tau (h)</t>
  </si>
  <si>
    <t>Err_D0</t>
  </si>
  <si>
    <t>Dc/D0</t>
  </si>
  <si>
    <t>Mean Dc/D0</t>
  </si>
  <si>
    <t>Mean Dc</t>
  </si>
  <si>
    <t>Err_Dc</t>
  </si>
  <si>
    <t>Err_Dc/D0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</si>
</sst>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0" fillId="0" borderId="0" xfId="0" applyBorder="1"/>
    <xf numFmtId="9" fontId="2" fillId="0" borderId="2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4" xfId="0" applyFont="1" applyBorder="1"/>
    <xf numFmtId="9" fontId="2" fillId="0" borderId="10" xfId="0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workbookViewId="0">
      <selection activeCell="J2" sqref="J2:O2"/>
    </sheetView>
  </sheetViews>
  <sheetFormatPr baseColWidth="10" defaultRowHeight="15" x14ac:dyDescent="0.25"/>
  <cols>
    <col min="10" max="10" width="18.7109375" bestFit="1" customWidth="1"/>
    <col min="11" max="11" width="15.42578125" bestFit="1" customWidth="1"/>
    <col min="12" max="12" width="12" bestFit="1" customWidth="1"/>
  </cols>
  <sheetData>
    <row r="1" spans="1:20" ht="15.75" thickBot="1" x14ac:dyDescent="0.3">
      <c r="A1" s="1">
        <v>1</v>
      </c>
      <c r="B1" s="2">
        <v>2</v>
      </c>
      <c r="C1" s="3">
        <v>3</v>
      </c>
      <c r="D1" s="1">
        <v>1</v>
      </c>
      <c r="E1" s="2">
        <v>2</v>
      </c>
      <c r="F1" s="3">
        <v>3</v>
      </c>
      <c r="T1" t="s">
        <v>3</v>
      </c>
    </row>
    <row r="2" spans="1:20" ht="15.75" thickBot="1" x14ac:dyDescent="0.3">
      <c r="A2" s="9" t="s">
        <v>5</v>
      </c>
      <c r="B2" s="9" t="s">
        <v>5</v>
      </c>
      <c r="C2" s="9" t="s">
        <v>5</v>
      </c>
      <c r="D2" s="9" t="s">
        <v>5</v>
      </c>
      <c r="E2" s="9" t="s">
        <v>5</v>
      </c>
      <c r="F2" s="9" t="s">
        <v>5</v>
      </c>
      <c r="G2" s="17" t="s">
        <v>0</v>
      </c>
      <c r="H2" s="18" t="s">
        <v>2</v>
      </c>
      <c r="J2" s="14" t="s">
        <v>6</v>
      </c>
      <c r="K2" s="10" t="s">
        <v>7</v>
      </c>
      <c r="L2" s="10" t="s">
        <v>8</v>
      </c>
      <c r="M2" s="10" t="s">
        <v>4</v>
      </c>
      <c r="N2" s="14" t="s">
        <v>9</v>
      </c>
      <c r="O2" s="11" t="s">
        <v>1</v>
      </c>
      <c r="T2">
        <v>14.848329871657043</v>
      </c>
    </row>
    <row r="3" spans="1:20" x14ac:dyDescent="0.25">
      <c r="A3" s="4">
        <v>1</v>
      </c>
      <c r="B3">
        <v>1</v>
      </c>
      <c r="C3" s="5">
        <v>1</v>
      </c>
      <c r="D3" s="4">
        <f>A3*2.8</f>
        <v>2.8</v>
      </c>
      <c r="E3">
        <f t="shared" ref="E3:F3" si="0">B3*2.8</f>
        <v>2.8</v>
      </c>
      <c r="F3" s="5">
        <f t="shared" si="0"/>
        <v>2.8</v>
      </c>
      <c r="G3" s="19">
        <v>0</v>
      </c>
      <c r="H3" s="20">
        <f>G3/$T$2</f>
        <v>0</v>
      </c>
      <c r="J3" s="15">
        <f t="shared" ref="J3:J16" si="1">AVERAGE(A3:C3)</f>
        <v>1</v>
      </c>
      <c r="K3" s="4">
        <f>AVERAGE(D3:F3)</f>
        <v>2.7999999999999994</v>
      </c>
      <c r="L3">
        <v>0</v>
      </c>
      <c r="M3" s="5">
        <f>0.2/2.8</f>
        <v>7.1428571428571438E-2</v>
      </c>
      <c r="N3" s="15">
        <f>(M3+L3)*J3</f>
        <v>7.1428571428571438E-2</v>
      </c>
      <c r="O3" s="5">
        <f>N3/J3*100</f>
        <v>7.1428571428571441</v>
      </c>
      <c r="T3">
        <v>26.136015465633143</v>
      </c>
    </row>
    <row r="4" spans="1:20" x14ac:dyDescent="0.25">
      <c r="A4" s="4">
        <v>0.98362920270333232</v>
      </c>
      <c r="B4">
        <v>0.99309464649517853</v>
      </c>
      <c r="C4" s="5">
        <v>0.97416375891149432</v>
      </c>
      <c r="D4" s="4">
        <f t="shared" ref="D4:D16" si="2">A4*2.8</f>
        <v>2.7541617675693302</v>
      </c>
      <c r="E4">
        <f t="shared" ref="E4:E16" si="3">B4*2.8</f>
        <v>2.7806650101864996</v>
      </c>
      <c r="F4" s="5">
        <f t="shared" ref="F4:F16" si="4">C4*2.8</f>
        <v>2.7276585249521839</v>
      </c>
      <c r="G4" s="19">
        <v>1.1111111E-2</v>
      </c>
      <c r="H4" s="20">
        <f t="shared" ref="H4:H16" si="5">G4/$T$2</f>
        <v>7.4830712248717191E-4</v>
      </c>
      <c r="J4" s="15">
        <f t="shared" si="1"/>
        <v>0.98362920270333509</v>
      </c>
      <c r="K4" s="4">
        <f t="shared" ref="K4:K16" si="6">AVERAGE(D4:F4)</f>
        <v>2.7541617675693382</v>
      </c>
      <c r="L4">
        <f t="shared" ref="L4:L12" si="7">_xlfn.STDEV.S(D4:F4)/K4</f>
        <v>9.6229796409337542E-3</v>
      </c>
      <c r="M4" s="5">
        <f t="shared" ref="M4:M16" si="8">0.2/2.8</f>
        <v>7.1428571428571438E-2</v>
      </c>
      <c r="N4" s="15">
        <f t="shared" ref="N4:O16" si="9">(M4+L4)*J4</f>
        <v>7.9724672556366033E-2</v>
      </c>
      <c r="O4" s="5">
        <f t="shared" ref="O4:O12" si="10">N4/J4*100</f>
        <v>8.1051551069505194</v>
      </c>
      <c r="T4">
        <v>55.404215939018833</v>
      </c>
    </row>
    <row r="5" spans="1:20" x14ac:dyDescent="0.25">
      <c r="A5" s="4">
        <v>0.9655275674385001</v>
      </c>
      <c r="B5">
        <v>0.97374067491436356</v>
      </c>
      <c r="C5" s="5">
        <v>0.9573144599626332</v>
      </c>
      <c r="D5" s="4">
        <f t="shared" si="2"/>
        <v>2.7034771888278</v>
      </c>
      <c r="E5">
        <f t="shared" si="3"/>
        <v>2.7264738897602179</v>
      </c>
      <c r="F5" s="5">
        <f t="shared" si="4"/>
        <v>2.6804804878953727</v>
      </c>
      <c r="G5" s="19">
        <v>2.2222222E-2</v>
      </c>
      <c r="H5" s="20">
        <f t="shared" si="5"/>
        <v>1.4966142449743438E-3</v>
      </c>
      <c r="J5" s="15">
        <f t="shared" si="1"/>
        <v>0.96552756743849899</v>
      </c>
      <c r="K5" s="4">
        <f t="shared" si="6"/>
        <v>2.7034771888277969</v>
      </c>
      <c r="L5">
        <f t="shared" si="7"/>
        <v>8.5063417688364985E-3</v>
      </c>
      <c r="M5" s="5">
        <f t="shared" si="8"/>
        <v>7.1428571428571438E-2</v>
      </c>
      <c r="N5" s="15">
        <f t="shared" si="9"/>
        <v>7.7179362292900858E-2</v>
      </c>
      <c r="O5" s="5">
        <f t="shared" si="10"/>
        <v>7.9934913197407935</v>
      </c>
      <c r="T5">
        <v>89.385468381617031</v>
      </c>
    </row>
    <row r="6" spans="1:20" x14ac:dyDescent="0.25">
      <c r="A6" s="4">
        <v>0.91630865194885014</v>
      </c>
      <c r="B6">
        <v>0.91394606129686906</v>
      </c>
      <c r="C6" s="5">
        <v>0.91855497721357005</v>
      </c>
      <c r="D6" s="4">
        <f t="shared" si="2"/>
        <v>2.5656642254567803</v>
      </c>
      <c r="E6">
        <f t="shared" si="3"/>
        <v>2.559048971631233</v>
      </c>
      <c r="F6" s="5">
        <f t="shared" si="4"/>
        <v>2.5719539361979962</v>
      </c>
      <c r="G6" s="19">
        <v>0.05</v>
      </c>
      <c r="H6" s="20">
        <f t="shared" si="5"/>
        <v>3.3673820848660945E-3</v>
      </c>
      <c r="J6" s="15">
        <f t="shared" si="1"/>
        <v>0.91626989681976312</v>
      </c>
      <c r="K6" s="4">
        <f t="shared" si="6"/>
        <v>2.5655557110953366</v>
      </c>
      <c r="L6">
        <f t="shared" si="7"/>
        <v>2.5153094786260141E-3</v>
      </c>
      <c r="M6" s="5">
        <f t="shared" si="8"/>
        <v>7.1428571428571438E-2</v>
      </c>
      <c r="N6" s="15">
        <f t="shared" si="9"/>
        <v>6.7752552129290655E-2</v>
      </c>
      <c r="O6" s="5">
        <f t="shared" si="10"/>
        <v>7.3943880907197448</v>
      </c>
      <c r="T6">
        <v>161.92805511777237</v>
      </c>
    </row>
    <row r="7" spans="1:20" x14ac:dyDescent="0.25">
      <c r="A7" s="4">
        <v>0.86013807346340165</v>
      </c>
      <c r="B7">
        <v>0.8666932001752351</v>
      </c>
      <c r="C7" s="5">
        <v>0.85358294675156621</v>
      </c>
      <c r="D7" s="4">
        <f t="shared" si="2"/>
        <v>2.4083866056975243</v>
      </c>
      <c r="E7">
        <f t="shared" si="3"/>
        <v>2.4267409604906582</v>
      </c>
      <c r="F7" s="5">
        <f t="shared" si="4"/>
        <v>2.3900322509043854</v>
      </c>
      <c r="G7" s="19">
        <v>7.7777778000000006E-2</v>
      </c>
      <c r="H7" s="20">
        <f t="shared" si="5"/>
        <v>5.2381499247578451E-3</v>
      </c>
      <c r="J7" s="15">
        <f t="shared" si="1"/>
        <v>0.8601380734634011</v>
      </c>
      <c r="K7" s="4">
        <f t="shared" si="6"/>
        <v>2.4083866056975225</v>
      </c>
      <c r="L7">
        <f t="shared" si="7"/>
        <v>7.6210168042437588E-3</v>
      </c>
      <c r="M7" s="5">
        <f t="shared" si="8"/>
        <v>7.1428571428571438E-2</v>
      </c>
      <c r="N7" s="15">
        <f t="shared" si="9"/>
        <v>6.7993560530648811E-2</v>
      </c>
      <c r="O7" s="5">
        <f t="shared" si="10"/>
        <v>7.90495882328152</v>
      </c>
      <c r="T7">
        <v>338.92605697095786</v>
      </c>
    </row>
    <row r="8" spans="1:20" x14ac:dyDescent="0.25">
      <c r="A8" s="4">
        <v>0.83197194163136312</v>
      </c>
      <c r="B8">
        <v>0.83995987650200921</v>
      </c>
      <c r="C8" s="5">
        <v>0.82398400676071981</v>
      </c>
      <c r="D8" s="4">
        <f t="shared" si="2"/>
        <v>2.3295214365678167</v>
      </c>
      <c r="E8">
        <f t="shared" si="3"/>
        <v>2.3518876542056257</v>
      </c>
      <c r="F8" s="5">
        <f t="shared" si="4"/>
        <v>2.3071552189300153</v>
      </c>
      <c r="G8" s="19">
        <v>0.10555555599999999</v>
      </c>
      <c r="H8" s="20">
        <f t="shared" si="5"/>
        <v>7.1089177646495947E-3</v>
      </c>
      <c r="J8" s="15">
        <f t="shared" si="1"/>
        <v>0.83197194163136412</v>
      </c>
      <c r="K8" s="4">
        <f t="shared" si="6"/>
        <v>2.3295214365678194</v>
      </c>
      <c r="L8">
        <f t="shared" si="7"/>
        <v>9.6012070491003059E-3</v>
      </c>
      <c r="M8" s="5">
        <f t="shared" si="8"/>
        <v>7.1428571428571438E-2</v>
      </c>
      <c r="N8" s="15">
        <f t="shared" si="9"/>
        <v>6.7414502130027879E-2</v>
      </c>
      <c r="O8" s="5">
        <f t="shared" si="10"/>
        <v>8.1029778477671748</v>
      </c>
    </row>
    <row r="9" spans="1:20" x14ac:dyDescent="0.25">
      <c r="A9" s="4">
        <v>0.78130639659025169</v>
      </c>
      <c r="B9">
        <v>0.81459048942187706</v>
      </c>
      <c r="C9" s="5">
        <v>0.75270565919204024</v>
      </c>
      <c r="D9" s="4">
        <f t="shared" si="2"/>
        <v>2.1876579104527045</v>
      </c>
      <c r="E9">
        <f t="shared" si="3"/>
        <v>2.2808533703812555</v>
      </c>
      <c r="F9" s="5">
        <f t="shared" si="4"/>
        <v>2.1075758457377125</v>
      </c>
      <c r="G9" s="19">
        <v>0.161111111</v>
      </c>
      <c r="H9" s="20">
        <f t="shared" si="5"/>
        <v>1.0850453377085454E-2</v>
      </c>
      <c r="J9" s="15">
        <f t="shared" si="1"/>
        <v>0.7828675150680563</v>
      </c>
      <c r="K9" s="4">
        <f t="shared" si="6"/>
        <v>2.1920290421905575</v>
      </c>
      <c r="L9">
        <f t="shared" si="7"/>
        <v>3.9562168871514564E-2</v>
      </c>
      <c r="M9" s="5">
        <f t="shared" si="8"/>
        <v>7.1428571428571438E-2</v>
      </c>
      <c r="N9" s="15">
        <f t="shared" si="9"/>
        <v>8.6891045054292307E-2</v>
      </c>
      <c r="O9" s="5">
        <f t="shared" si="10"/>
        <v>11.0990740300086</v>
      </c>
    </row>
    <row r="10" spans="1:20" x14ac:dyDescent="0.25">
      <c r="A10" s="4">
        <v>0.63025414626051435</v>
      </c>
      <c r="B10">
        <v>0.63553876552083799</v>
      </c>
      <c r="C10" s="5">
        <v>0.6252295882614689</v>
      </c>
      <c r="D10" s="4">
        <f t="shared" si="2"/>
        <v>1.76471160952944</v>
      </c>
      <c r="E10">
        <f t="shared" si="3"/>
        <v>1.7795085434583462</v>
      </c>
      <c r="F10" s="5">
        <f t="shared" si="4"/>
        <v>1.7506428471321129</v>
      </c>
      <c r="G10" s="19">
        <v>0.27222222200000001</v>
      </c>
      <c r="H10" s="20">
        <f t="shared" si="5"/>
        <v>1.8333524669304817E-2</v>
      </c>
      <c r="J10" s="15">
        <f t="shared" si="1"/>
        <v>0.63034083334760715</v>
      </c>
      <c r="K10" s="4">
        <f t="shared" si="6"/>
        <v>1.7649543333732998</v>
      </c>
      <c r="L10">
        <f t="shared" si="7"/>
        <v>8.1783299196158347E-3</v>
      </c>
      <c r="M10" s="5">
        <f t="shared" si="8"/>
        <v>7.1428571428571438E-2</v>
      </c>
      <c r="N10" s="15">
        <f t="shared" si="9"/>
        <v>5.0179480536037123E-2</v>
      </c>
      <c r="O10" s="5">
        <f t="shared" si="10"/>
        <v>7.9606901348187282</v>
      </c>
    </row>
    <row r="11" spans="1:20" x14ac:dyDescent="0.25">
      <c r="A11" s="4">
        <v>0.46759849402684445</v>
      </c>
      <c r="B11">
        <v>0.48916896371318502</v>
      </c>
      <c r="C11" s="5">
        <v>0.44602802432934419</v>
      </c>
      <c r="D11" s="4">
        <f t="shared" si="2"/>
        <v>1.3092757832751645</v>
      </c>
      <c r="E11">
        <f t="shared" si="3"/>
        <v>1.3696730983969181</v>
      </c>
      <c r="F11" s="5">
        <f t="shared" si="4"/>
        <v>1.2488784681221636</v>
      </c>
      <c r="G11" s="19">
        <v>0.41111111099999997</v>
      </c>
      <c r="H11" s="20">
        <f t="shared" si="5"/>
        <v>2.7687363801415923E-2</v>
      </c>
      <c r="J11" s="15">
        <f t="shared" si="1"/>
        <v>0.46759849402312453</v>
      </c>
      <c r="K11" s="4">
        <f t="shared" si="6"/>
        <v>1.3092757832647488</v>
      </c>
      <c r="L11">
        <f t="shared" si="7"/>
        <v>4.6130323274423748E-2</v>
      </c>
      <c r="M11" s="5">
        <f t="shared" si="8"/>
        <v>7.1428571428571438E-2</v>
      </c>
      <c r="N11" s="15">
        <f t="shared" si="9"/>
        <v>5.4970362122143623E-2</v>
      </c>
      <c r="O11" s="5">
        <f t="shared" si="10"/>
        <v>11.755889470299518</v>
      </c>
    </row>
    <row r="12" spans="1:20" x14ac:dyDescent="0.25">
      <c r="A12" s="4">
        <v>0.25099549352292805</v>
      </c>
      <c r="B12">
        <v>0.25865190918448194</v>
      </c>
      <c r="C12" s="5">
        <v>0.24333907786137399</v>
      </c>
      <c r="D12" s="4">
        <f t="shared" si="2"/>
        <v>0.70278738186419853</v>
      </c>
      <c r="E12">
        <f t="shared" si="3"/>
        <v>0.7242253457165494</v>
      </c>
      <c r="F12" s="5">
        <f t="shared" si="4"/>
        <v>0.68134941801184712</v>
      </c>
      <c r="G12" s="19">
        <v>0.57777777799999996</v>
      </c>
      <c r="H12" s="20">
        <f t="shared" si="5"/>
        <v>3.8911970773418784E-2</v>
      </c>
      <c r="J12" s="15">
        <f t="shared" si="1"/>
        <v>0.25099549352292799</v>
      </c>
      <c r="K12" s="4">
        <f t="shared" si="6"/>
        <v>0.70278738186419842</v>
      </c>
      <c r="L12">
        <f t="shared" si="7"/>
        <v>3.0504195729133987E-2</v>
      </c>
      <c r="M12" s="5">
        <f t="shared" si="8"/>
        <v>7.1428571428571438E-2</v>
      </c>
      <c r="N12" s="15">
        <f t="shared" si="9"/>
        <v>2.5584665198905978E-2</v>
      </c>
      <c r="O12" s="5">
        <f t="shared" si="10"/>
        <v>10.193276715770542</v>
      </c>
    </row>
    <row r="13" spans="1:20" x14ac:dyDescent="0.25">
      <c r="A13" s="4">
        <v>0</v>
      </c>
      <c r="B13">
        <v>0</v>
      </c>
      <c r="C13" s="5">
        <v>0</v>
      </c>
      <c r="D13" s="4">
        <f t="shared" si="2"/>
        <v>0</v>
      </c>
      <c r="E13">
        <f t="shared" si="3"/>
        <v>0</v>
      </c>
      <c r="F13" s="5">
        <f t="shared" si="4"/>
        <v>0</v>
      </c>
      <c r="G13" s="19">
        <v>0.82777777799999996</v>
      </c>
      <c r="H13" s="20">
        <f t="shared" si="5"/>
        <v>5.5748881197749255E-2</v>
      </c>
      <c r="J13" s="15">
        <f t="shared" si="1"/>
        <v>0</v>
      </c>
      <c r="K13" s="4">
        <f t="shared" si="6"/>
        <v>0</v>
      </c>
      <c r="L13">
        <v>0</v>
      </c>
      <c r="M13" s="5">
        <f t="shared" si="8"/>
        <v>7.1428571428571438E-2</v>
      </c>
      <c r="N13" s="15">
        <f t="shared" si="9"/>
        <v>0</v>
      </c>
      <c r="O13" s="5">
        <f t="shared" si="9"/>
        <v>0</v>
      </c>
    </row>
    <row r="14" spans="1:20" x14ac:dyDescent="0.25">
      <c r="A14" s="4">
        <v>0</v>
      </c>
      <c r="B14">
        <v>0</v>
      </c>
      <c r="C14" s="5">
        <v>0</v>
      </c>
      <c r="D14" s="4">
        <f t="shared" si="2"/>
        <v>0</v>
      </c>
      <c r="E14">
        <f t="shared" si="3"/>
        <v>0</v>
      </c>
      <c r="F14" s="5">
        <f t="shared" si="4"/>
        <v>0</v>
      </c>
      <c r="G14" s="19">
        <v>1.1055555560000001</v>
      </c>
      <c r="H14" s="20">
        <f t="shared" si="5"/>
        <v>7.4456559461971494E-2</v>
      </c>
      <c r="J14" s="15">
        <f t="shared" si="1"/>
        <v>0</v>
      </c>
      <c r="K14" s="4">
        <f t="shared" si="6"/>
        <v>0</v>
      </c>
      <c r="L14">
        <v>0</v>
      </c>
      <c r="M14" s="5">
        <f t="shared" si="8"/>
        <v>7.1428571428571438E-2</v>
      </c>
      <c r="N14" s="15">
        <f t="shared" si="9"/>
        <v>0</v>
      </c>
      <c r="O14" s="5">
        <f t="shared" si="9"/>
        <v>0</v>
      </c>
    </row>
    <row r="15" spans="1:20" x14ac:dyDescent="0.25">
      <c r="A15" s="4">
        <v>0</v>
      </c>
      <c r="B15">
        <v>0</v>
      </c>
      <c r="C15" s="5">
        <v>0</v>
      </c>
      <c r="D15" s="4">
        <f t="shared" si="2"/>
        <v>0</v>
      </c>
      <c r="E15">
        <f t="shared" si="3"/>
        <v>0</v>
      </c>
      <c r="F15" s="5">
        <f t="shared" si="4"/>
        <v>0</v>
      </c>
      <c r="G15" s="19">
        <v>1.3833333329999999</v>
      </c>
      <c r="H15" s="20">
        <f t="shared" si="5"/>
        <v>9.3164237658846058E-2</v>
      </c>
      <c r="J15" s="15">
        <f t="shared" si="1"/>
        <v>0</v>
      </c>
      <c r="K15" s="4">
        <f t="shared" si="6"/>
        <v>0</v>
      </c>
      <c r="L15">
        <v>0</v>
      </c>
      <c r="M15" s="5">
        <f t="shared" si="8"/>
        <v>7.1428571428571438E-2</v>
      </c>
      <c r="N15" s="15">
        <f t="shared" si="9"/>
        <v>0</v>
      </c>
      <c r="O15" s="5">
        <f t="shared" si="9"/>
        <v>0</v>
      </c>
    </row>
    <row r="16" spans="1:20" ht="15.75" thickBot="1" x14ac:dyDescent="0.3">
      <c r="A16" s="6">
        <v>0</v>
      </c>
      <c r="B16" s="7">
        <v>0</v>
      </c>
      <c r="C16" s="8">
        <v>0</v>
      </c>
      <c r="D16" s="6">
        <f t="shared" si="2"/>
        <v>0</v>
      </c>
      <c r="E16" s="7">
        <f t="shared" si="3"/>
        <v>0</v>
      </c>
      <c r="F16" s="8">
        <f t="shared" si="4"/>
        <v>0</v>
      </c>
      <c r="G16" s="21">
        <v>1.6611111110000001</v>
      </c>
      <c r="H16" s="22">
        <f t="shared" si="5"/>
        <v>0.11187191592306829</v>
      </c>
      <c r="J16" s="16">
        <f t="shared" si="1"/>
        <v>0</v>
      </c>
      <c r="K16" s="6">
        <f t="shared" si="6"/>
        <v>0</v>
      </c>
      <c r="L16" s="7">
        <v>0</v>
      </c>
      <c r="M16" s="8">
        <f t="shared" si="8"/>
        <v>7.1428571428571438E-2</v>
      </c>
      <c r="N16" s="16">
        <f t="shared" si="9"/>
        <v>0</v>
      </c>
      <c r="O16" s="8">
        <f t="shared" si="9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workbookViewId="0">
      <selection activeCell="J2" sqref="J2:O2"/>
    </sheetView>
  </sheetViews>
  <sheetFormatPr baseColWidth="10" defaultRowHeight="15" x14ac:dyDescent="0.25"/>
  <cols>
    <col min="10" max="10" width="18.7109375" bestFit="1" customWidth="1"/>
    <col min="11" max="12" width="15.42578125" customWidth="1"/>
  </cols>
  <sheetData>
    <row r="1" spans="1:15" ht="15.75" thickBot="1" x14ac:dyDescent="0.3">
      <c r="A1" s="1">
        <v>1</v>
      </c>
      <c r="B1" s="2">
        <v>2</v>
      </c>
      <c r="C1" s="3">
        <v>3</v>
      </c>
      <c r="D1" s="1">
        <v>1</v>
      </c>
      <c r="E1" s="2">
        <v>2</v>
      </c>
      <c r="F1" s="3">
        <v>3</v>
      </c>
    </row>
    <row r="2" spans="1:15" ht="15.75" thickBot="1" x14ac:dyDescent="0.3">
      <c r="A2" s="9" t="s">
        <v>5</v>
      </c>
      <c r="B2" s="9" t="s">
        <v>5</v>
      </c>
      <c r="C2" s="9" t="s">
        <v>5</v>
      </c>
      <c r="D2" s="9" t="s">
        <v>5</v>
      </c>
      <c r="E2" s="9" t="s">
        <v>5</v>
      </c>
      <c r="F2" s="9" t="s">
        <v>5</v>
      </c>
      <c r="G2" s="17" t="s">
        <v>0</v>
      </c>
      <c r="H2" s="18" t="s">
        <v>2</v>
      </c>
      <c r="I2" s="30"/>
      <c r="J2" s="14" t="s">
        <v>6</v>
      </c>
      <c r="K2" s="10" t="s">
        <v>7</v>
      </c>
      <c r="L2" s="10" t="s">
        <v>8</v>
      </c>
      <c r="M2" s="10" t="s">
        <v>4</v>
      </c>
      <c r="N2" s="14" t="s">
        <v>9</v>
      </c>
      <c r="O2" s="11" t="s">
        <v>1</v>
      </c>
    </row>
    <row r="3" spans="1:15" x14ac:dyDescent="0.25">
      <c r="A3" s="4">
        <v>1</v>
      </c>
      <c r="B3">
        <v>1</v>
      </c>
      <c r="C3">
        <v>1</v>
      </c>
      <c r="D3" s="4">
        <f>A3*2.8</f>
        <v>2.8</v>
      </c>
      <c r="E3" s="12">
        <f t="shared" ref="E3:F3" si="0">B3*2.8</f>
        <v>2.8</v>
      </c>
      <c r="F3" s="5">
        <f t="shared" si="0"/>
        <v>2.8</v>
      </c>
      <c r="G3" s="19">
        <v>0</v>
      </c>
      <c r="H3" s="20">
        <f>G3/'0%'!$T$3</f>
        <v>0</v>
      </c>
      <c r="I3" s="30"/>
      <c r="J3" s="31">
        <f t="shared" ref="J3:J20" si="1">AVERAGE(A3:C3)</f>
        <v>1</v>
      </c>
      <c r="K3" s="1">
        <f>AVERAGE(D3:F3)</f>
        <v>2.7999999999999994</v>
      </c>
      <c r="L3" s="2">
        <v>0</v>
      </c>
      <c r="M3" s="3">
        <f>0.2/2.8</f>
        <v>7.1428571428571438E-2</v>
      </c>
      <c r="N3" s="31">
        <f>(M3+L3)*J3</f>
        <v>7.1428571428571438E-2</v>
      </c>
      <c r="O3" s="3">
        <f>N3/J3*100</f>
        <v>7.1428571428571441</v>
      </c>
    </row>
    <row r="4" spans="1:15" x14ac:dyDescent="0.25">
      <c r="A4" s="4">
        <v>0.98979924617991799</v>
      </c>
      <c r="B4">
        <v>0.97087378640776689</v>
      </c>
      <c r="C4">
        <v>0.9750806857709361</v>
      </c>
      <c r="D4" s="4">
        <f t="shared" ref="D4:D20" si="2">A4*2.8</f>
        <v>2.7714378893037703</v>
      </c>
      <c r="E4" s="12">
        <f t="shared" ref="E4:E20" si="3">B4*2.8</f>
        <v>2.7184466019417473</v>
      </c>
      <c r="F4" s="5">
        <f t="shared" ref="F4:F20" si="4">C4*2.8</f>
        <v>2.7302259201586208</v>
      </c>
      <c r="G4" s="19">
        <v>3.3333333E-2</v>
      </c>
      <c r="H4" s="20">
        <f>G4/'0%'!$T$3</f>
        <v>1.2753792958161805E-3</v>
      </c>
      <c r="I4" s="30"/>
      <c r="J4" s="15">
        <f t="shared" si="1"/>
        <v>0.97858457278620703</v>
      </c>
      <c r="K4" s="4">
        <f t="shared" ref="K4:K20" si="5">AVERAGE(D4:F4)</f>
        <v>2.7400368038013792</v>
      </c>
      <c r="L4">
        <f>_xlfn.STDEV.S(D4:F4)/K4</f>
        <v>1.0154832660323347E-2</v>
      </c>
      <c r="M4" s="5">
        <f t="shared" ref="M4:M20" si="6">0.2/2.8</f>
        <v>7.1428571428571438E-2</v>
      </c>
      <c r="N4" s="15">
        <f t="shared" ref="N4:N20" si="7">(M4+L4)*J4</f>
        <v>7.9836260636775597E-2</v>
      </c>
      <c r="O4" s="5">
        <f t="shared" ref="O4:O12" si="8">N4/J4*100</f>
        <v>8.1583404088894778</v>
      </c>
    </row>
    <row r="5" spans="1:15" x14ac:dyDescent="0.25">
      <c r="A5" s="4">
        <v>0.94451714730191227</v>
      </c>
      <c r="B5">
        <v>0.93359749503680101</v>
      </c>
      <c r="C5">
        <v>0.9427743052592048</v>
      </c>
      <c r="D5" s="4">
        <f t="shared" si="2"/>
        <v>2.6446480124453542</v>
      </c>
      <c r="E5" s="12">
        <f t="shared" si="3"/>
        <v>2.6140729861030425</v>
      </c>
      <c r="F5" s="5">
        <f t="shared" si="4"/>
        <v>2.6397680547257734</v>
      </c>
      <c r="G5" s="19">
        <v>0.05</v>
      </c>
      <c r="H5" s="20">
        <f>G5/'0%'!$T$3</f>
        <v>1.9130689628549604E-3</v>
      </c>
      <c r="I5" s="30"/>
      <c r="J5" s="15">
        <f t="shared" si="1"/>
        <v>0.94029631586597284</v>
      </c>
      <c r="K5" s="4">
        <f t="shared" si="5"/>
        <v>2.6328296844247232</v>
      </c>
      <c r="L5">
        <f t="shared" ref="L5:L11" si="9">_xlfn.STDEV.S(D5:F5)/K5</f>
        <v>6.2389184652748954E-3</v>
      </c>
      <c r="M5" s="5">
        <f t="shared" si="6"/>
        <v>7.1428571428571438E-2</v>
      </c>
      <c r="N5" s="15">
        <f t="shared" si="7"/>
        <v>7.3030454609741391E-2</v>
      </c>
      <c r="O5" s="5">
        <f t="shared" si="8"/>
        <v>7.7667489893846335</v>
      </c>
    </row>
    <row r="6" spans="1:15" x14ac:dyDescent="0.25">
      <c r="A6" s="4">
        <v>0.90081755011195397</v>
      </c>
      <c r="B6">
        <v>0.91096742128547803</v>
      </c>
      <c r="C6">
        <v>0.910977699989026</v>
      </c>
      <c r="D6" s="4">
        <f t="shared" si="2"/>
        <v>2.5222891403134708</v>
      </c>
      <c r="E6" s="12">
        <f t="shared" si="3"/>
        <v>2.5507087795993382</v>
      </c>
      <c r="F6" s="5">
        <f t="shared" si="4"/>
        <v>2.5507375599692725</v>
      </c>
      <c r="G6" s="19">
        <v>7.4999999999999997E-2</v>
      </c>
      <c r="H6" s="20">
        <f>G6/'0%'!$T$3</f>
        <v>2.8696034442824403E-3</v>
      </c>
      <c r="I6" s="30"/>
      <c r="J6" s="15">
        <f t="shared" si="1"/>
        <v>0.90758755712881933</v>
      </c>
      <c r="K6" s="4">
        <f t="shared" si="5"/>
        <v>2.541245159960694</v>
      </c>
      <c r="L6">
        <f t="shared" si="9"/>
        <v>6.4599831353602645E-3</v>
      </c>
      <c r="M6" s="5">
        <f t="shared" si="6"/>
        <v>7.1428571428571438E-2</v>
      </c>
      <c r="N6" s="15">
        <f t="shared" si="7"/>
        <v>7.0690682964973522E-2</v>
      </c>
      <c r="O6" s="5">
        <f t="shared" si="8"/>
        <v>7.7888554563931702</v>
      </c>
    </row>
    <row r="7" spans="1:15" x14ac:dyDescent="0.25">
      <c r="A7" s="4">
        <v>0.86000837960228904</v>
      </c>
      <c r="B7">
        <v>0.85232132710655795</v>
      </c>
      <c r="C7">
        <v>0.85762352032368805</v>
      </c>
      <c r="D7" s="4">
        <f t="shared" si="2"/>
        <v>2.4080234628864092</v>
      </c>
      <c r="E7" s="12">
        <f t="shared" si="3"/>
        <v>2.3864997158983621</v>
      </c>
      <c r="F7" s="5">
        <f t="shared" si="4"/>
        <v>2.4013458569063264</v>
      </c>
      <c r="G7" s="19">
        <v>0.116666667</v>
      </c>
      <c r="H7" s="20">
        <f>G7/'0%'!$T$3</f>
        <v>4.4638275927487009E-3</v>
      </c>
      <c r="I7" s="30"/>
      <c r="J7" s="15">
        <f t="shared" si="1"/>
        <v>0.85665107567751164</v>
      </c>
      <c r="K7" s="4">
        <f t="shared" si="5"/>
        <v>2.3986230118970329</v>
      </c>
      <c r="L7">
        <f t="shared" si="9"/>
        <v>4.5931284576615572E-3</v>
      </c>
      <c r="M7" s="5">
        <f t="shared" si="6"/>
        <v>7.1428571428571438E-2</v>
      </c>
      <c r="N7" s="15">
        <f t="shared" si="7"/>
        <v>6.5124070982374466E-2</v>
      </c>
      <c r="O7" s="5">
        <f t="shared" si="8"/>
        <v>7.6021699886233005</v>
      </c>
    </row>
    <row r="8" spans="1:15" x14ac:dyDescent="0.25">
      <c r="A8" s="4">
        <v>0.83270845479457201</v>
      </c>
      <c r="B8">
        <v>0.82325729332988595</v>
      </c>
      <c r="C8">
        <v>0.835656120338374</v>
      </c>
      <c r="D8" s="4">
        <f t="shared" si="2"/>
        <v>2.3315836734248014</v>
      </c>
      <c r="E8" s="12">
        <f t="shared" si="3"/>
        <v>2.3051204213236804</v>
      </c>
      <c r="F8" s="5">
        <f t="shared" si="4"/>
        <v>2.3398371369474469</v>
      </c>
      <c r="G8" s="19">
        <v>0.15833333299999999</v>
      </c>
      <c r="H8" s="20">
        <f>G8/'0%'!$T$3</f>
        <v>6.0580517029535808E-3</v>
      </c>
      <c r="I8" s="30"/>
      <c r="J8" s="15">
        <f t="shared" si="1"/>
        <v>0.8305406228209441</v>
      </c>
      <c r="K8" s="4">
        <f t="shared" si="5"/>
        <v>2.3255137438986431</v>
      </c>
      <c r="L8">
        <f t="shared" si="9"/>
        <v>7.7990758297430225E-3</v>
      </c>
      <c r="M8" s="5">
        <f t="shared" si="6"/>
        <v>7.1428571428571438E-2</v>
      </c>
      <c r="N8" s="15">
        <f t="shared" si="7"/>
        <v>6.580177949855856E-2</v>
      </c>
      <c r="O8" s="5">
        <f t="shared" si="8"/>
        <v>7.9227647258314464</v>
      </c>
    </row>
    <row r="9" spans="1:15" x14ac:dyDescent="0.25">
      <c r="A9" s="4">
        <v>0.74033246671073649</v>
      </c>
      <c r="B9">
        <v>0.743017553022848</v>
      </c>
      <c r="C9">
        <v>0.735727465030102</v>
      </c>
      <c r="D9" s="4">
        <f t="shared" si="2"/>
        <v>2.0729309067900621</v>
      </c>
      <c r="E9" s="12">
        <f t="shared" si="3"/>
        <v>2.0804491484639742</v>
      </c>
      <c r="F9" s="5">
        <f t="shared" si="4"/>
        <v>2.0600369020842857</v>
      </c>
      <c r="G9" s="19">
        <v>0.241666667</v>
      </c>
      <c r="H9" s="20">
        <f>G9/'0%'!$T$3</f>
        <v>9.246499999886101E-3</v>
      </c>
      <c r="I9" s="30"/>
      <c r="J9" s="15">
        <f t="shared" si="1"/>
        <v>0.73969249492122879</v>
      </c>
      <c r="K9" s="4">
        <f t="shared" si="5"/>
        <v>2.0711389857794407</v>
      </c>
      <c r="L9">
        <f t="shared" si="9"/>
        <v>4.9844211651004751E-3</v>
      </c>
      <c r="M9" s="5">
        <f t="shared" si="6"/>
        <v>7.1428571428571438E-2</v>
      </c>
      <c r="N9" s="15">
        <f t="shared" si="7"/>
        <v>5.6522117136010561E-2</v>
      </c>
      <c r="O9" s="5">
        <f t="shared" si="8"/>
        <v>7.6412992593671918</v>
      </c>
    </row>
    <row r="10" spans="1:15" x14ac:dyDescent="0.25">
      <c r="A10" s="4">
        <v>0.61914734554079276</v>
      </c>
      <c r="B10">
        <v>0.60906652269286299</v>
      </c>
      <c r="C10">
        <v>0.59829177502964404</v>
      </c>
      <c r="D10" s="4">
        <f t="shared" si="2"/>
        <v>1.7336125675142195</v>
      </c>
      <c r="E10" s="12">
        <f t="shared" si="3"/>
        <v>1.7053862635400163</v>
      </c>
      <c r="F10" s="5">
        <f t="shared" si="4"/>
        <v>1.6752169700830033</v>
      </c>
      <c r="G10" s="19">
        <v>0.40833333300000002</v>
      </c>
      <c r="H10" s="20">
        <f>G10/'0%'!$T$3</f>
        <v>1.5623396517228383E-2</v>
      </c>
      <c r="I10" s="30"/>
      <c r="J10" s="15">
        <f t="shared" si="1"/>
        <v>0.6088352144211</v>
      </c>
      <c r="K10" s="4">
        <f t="shared" si="5"/>
        <v>1.7047386003790796</v>
      </c>
      <c r="L10">
        <f t="shared" si="9"/>
        <v>1.7130594459596447E-2</v>
      </c>
      <c r="M10" s="5">
        <f t="shared" si="6"/>
        <v>7.1428571428571438E-2</v>
      </c>
      <c r="N10" s="15">
        <f t="shared" si="7"/>
        <v>5.3917938752476455E-2</v>
      </c>
      <c r="O10" s="5">
        <f t="shared" si="8"/>
        <v>8.8559165888167879</v>
      </c>
    </row>
    <row r="11" spans="1:15" x14ac:dyDescent="0.25">
      <c r="A11" s="4">
        <v>0.48991320335173899</v>
      </c>
      <c r="B11">
        <v>0.470957693311846</v>
      </c>
      <c r="C11">
        <v>0.46670617123584301</v>
      </c>
      <c r="D11" s="4">
        <f t="shared" si="2"/>
        <v>1.371756969384869</v>
      </c>
      <c r="E11" s="12">
        <f t="shared" si="3"/>
        <v>1.3186815412731687</v>
      </c>
      <c r="F11" s="5">
        <f t="shared" si="4"/>
        <v>1.3067772794603603</v>
      </c>
      <c r="G11" s="19">
        <v>0.57499999999999996</v>
      </c>
      <c r="H11" s="20">
        <f>G11/'0%'!$T$3</f>
        <v>2.2000293072832043E-2</v>
      </c>
      <c r="I11" s="30"/>
      <c r="J11" s="15">
        <f t="shared" si="1"/>
        <v>0.47585902263314273</v>
      </c>
      <c r="K11" s="4">
        <f t="shared" si="5"/>
        <v>1.3324052633727994</v>
      </c>
      <c r="L11">
        <f t="shared" si="9"/>
        <v>2.5964663261569005E-2</v>
      </c>
      <c r="M11" s="5">
        <f t="shared" si="6"/>
        <v>7.1428571428571438E-2</v>
      </c>
      <c r="N11" s="15">
        <f t="shared" si="7"/>
        <v>4.6345449470730521E-2</v>
      </c>
      <c r="O11" s="5">
        <f t="shared" si="8"/>
        <v>9.7393234690140442</v>
      </c>
    </row>
    <row r="12" spans="1:15" x14ac:dyDescent="0.25">
      <c r="A12" s="4">
        <v>0.28790605745129799</v>
      </c>
      <c r="B12">
        <v>0.25886307700676181</v>
      </c>
      <c r="C12">
        <v>0.287446114024201</v>
      </c>
      <c r="D12" s="4">
        <f t="shared" si="2"/>
        <v>0.80613696086363429</v>
      </c>
      <c r="E12" s="12">
        <f t="shared" si="3"/>
        <v>0.72481661561893307</v>
      </c>
      <c r="F12" s="5">
        <f t="shared" si="4"/>
        <v>0.80484911926776281</v>
      </c>
      <c r="G12" s="19">
        <v>0.82499999999999996</v>
      </c>
      <c r="H12" s="20">
        <f>G12/'0%'!$T$3</f>
        <v>3.1565637887106847E-2</v>
      </c>
      <c r="I12" s="30"/>
      <c r="J12" s="15">
        <f t="shared" si="1"/>
        <v>0.27807174949408697</v>
      </c>
      <c r="K12" s="4">
        <f t="shared" si="5"/>
        <v>0.77860089858344328</v>
      </c>
      <c r="L12">
        <f>_xlfn.STDEV.S(D12:F12)/K12</f>
        <v>5.9829119327437223E-2</v>
      </c>
      <c r="M12" s="5">
        <f t="shared" si="6"/>
        <v>7.1428571428571438E-2</v>
      </c>
      <c r="N12" s="15">
        <f t="shared" si="7"/>
        <v>3.6499055703077175E-2</v>
      </c>
      <c r="O12" s="5">
        <f t="shared" si="8"/>
        <v>13.125769075600866</v>
      </c>
    </row>
    <row r="13" spans="1:15" x14ac:dyDescent="0.25">
      <c r="A13" s="4">
        <v>0</v>
      </c>
      <c r="B13">
        <v>0</v>
      </c>
      <c r="C13">
        <v>0</v>
      </c>
      <c r="D13" s="4">
        <f t="shared" si="2"/>
        <v>0</v>
      </c>
      <c r="E13" s="12">
        <f t="shared" si="3"/>
        <v>0</v>
      </c>
      <c r="F13" s="5">
        <f t="shared" si="4"/>
        <v>0</v>
      </c>
      <c r="G13" s="19">
        <v>1.2416666670000001</v>
      </c>
      <c r="H13" s="20">
        <f>G13/'0%'!$T$3</f>
        <v>4.7507879256985311E-2</v>
      </c>
      <c r="I13" s="30"/>
      <c r="J13" s="15">
        <f t="shared" si="1"/>
        <v>0</v>
      </c>
      <c r="K13" s="4">
        <f t="shared" si="5"/>
        <v>0</v>
      </c>
      <c r="L13">
        <v>0</v>
      </c>
      <c r="M13" s="5">
        <f t="shared" si="6"/>
        <v>7.1428571428571438E-2</v>
      </c>
      <c r="N13" s="15">
        <f t="shared" si="7"/>
        <v>0</v>
      </c>
      <c r="O13" s="5">
        <v>0</v>
      </c>
    </row>
    <row r="14" spans="1:15" x14ac:dyDescent="0.25">
      <c r="A14" s="4">
        <v>0</v>
      </c>
      <c r="B14">
        <v>0</v>
      </c>
      <c r="C14">
        <v>0</v>
      </c>
      <c r="D14" s="4">
        <f t="shared" si="2"/>
        <v>0</v>
      </c>
      <c r="E14" s="12">
        <f t="shared" si="3"/>
        <v>0</v>
      </c>
      <c r="F14" s="5">
        <f t="shared" si="4"/>
        <v>0</v>
      </c>
      <c r="G14" s="19">
        <v>1.6583333330000001</v>
      </c>
      <c r="H14" s="20">
        <f>G14/'0%'!$T$3</f>
        <v>6.3450120588602388E-2</v>
      </c>
      <c r="I14" s="30"/>
      <c r="J14" s="15">
        <f t="shared" si="1"/>
        <v>0</v>
      </c>
      <c r="K14" s="4">
        <f t="shared" si="5"/>
        <v>0</v>
      </c>
      <c r="L14">
        <v>0</v>
      </c>
      <c r="M14" s="5">
        <f t="shared" si="6"/>
        <v>7.1428571428571438E-2</v>
      </c>
      <c r="N14" s="15">
        <f t="shared" si="7"/>
        <v>0</v>
      </c>
      <c r="O14" s="5">
        <v>0</v>
      </c>
    </row>
    <row r="15" spans="1:15" x14ac:dyDescent="0.25">
      <c r="A15" s="4">
        <v>0</v>
      </c>
      <c r="B15">
        <v>0</v>
      </c>
      <c r="C15">
        <v>0</v>
      </c>
      <c r="D15" s="4">
        <f t="shared" si="2"/>
        <v>0</v>
      </c>
      <c r="E15" s="12">
        <f t="shared" si="3"/>
        <v>0</v>
      </c>
      <c r="F15" s="5">
        <f t="shared" si="4"/>
        <v>0</v>
      </c>
      <c r="G15" s="19">
        <v>2.0750000000000002</v>
      </c>
      <c r="H15" s="20">
        <f>G15/'0%'!$T$3</f>
        <v>7.9392361958480859E-2</v>
      </c>
      <c r="I15" s="30"/>
      <c r="J15" s="15">
        <f t="shared" si="1"/>
        <v>0</v>
      </c>
      <c r="K15" s="4">
        <f t="shared" si="5"/>
        <v>0</v>
      </c>
      <c r="L15">
        <v>0</v>
      </c>
      <c r="M15" s="5">
        <f t="shared" si="6"/>
        <v>7.1428571428571438E-2</v>
      </c>
      <c r="N15" s="15">
        <f t="shared" si="7"/>
        <v>0</v>
      </c>
      <c r="O15" s="5">
        <v>0</v>
      </c>
    </row>
    <row r="16" spans="1:15" x14ac:dyDescent="0.25">
      <c r="A16" s="4">
        <v>0</v>
      </c>
      <c r="B16">
        <v>0</v>
      </c>
      <c r="C16">
        <v>0</v>
      </c>
      <c r="D16" s="4">
        <f t="shared" si="2"/>
        <v>0</v>
      </c>
      <c r="E16" s="12">
        <f t="shared" si="3"/>
        <v>0</v>
      </c>
      <c r="F16" s="5">
        <f t="shared" si="4"/>
        <v>0</v>
      </c>
      <c r="G16" s="19">
        <v>2.4916666670000001</v>
      </c>
      <c r="H16" s="20">
        <f>G16/'0%'!$T$3</f>
        <v>9.5334603328359316E-2</v>
      </c>
      <c r="I16" s="30"/>
      <c r="J16" s="15">
        <f t="shared" si="1"/>
        <v>0</v>
      </c>
      <c r="K16" s="4">
        <f t="shared" si="5"/>
        <v>0</v>
      </c>
      <c r="L16">
        <v>0</v>
      </c>
      <c r="M16" s="5">
        <f t="shared" si="6"/>
        <v>7.1428571428571438E-2</v>
      </c>
      <c r="N16" s="15">
        <f t="shared" si="7"/>
        <v>0</v>
      </c>
      <c r="O16" s="5">
        <v>0</v>
      </c>
    </row>
    <row r="17" spans="1:15" x14ac:dyDescent="0.25">
      <c r="A17" s="4">
        <v>0</v>
      </c>
      <c r="B17">
        <v>0</v>
      </c>
      <c r="C17">
        <v>0</v>
      </c>
      <c r="D17" s="4">
        <f t="shared" si="2"/>
        <v>0</v>
      </c>
      <c r="E17" s="12">
        <f t="shared" si="3"/>
        <v>0</v>
      </c>
      <c r="F17" s="5">
        <f t="shared" si="4"/>
        <v>0</v>
      </c>
      <c r="G17" s="19">
        <v>2.9083333329999999</v>
      </c>
      <c r="H17" s="20">
        <f>G17/'0%'!$T$3</f>
        <v>0.11127684465997639</v>
      </c>
      <c r="I17" s="30"/>
      <c r="J17" s="15">
        <f t="shared" si="1"/>
        <v>0</v>
      </c>
      <c r="K17" s="4">
        <f t="shared" si="5"/>
        <v>0</v>
      </c>
      <c r="L17">
        <v>0</v>
      </c>
      <c r="M17" s="5">
        <f t="shared" si="6"/>
        <v>7.1428571428571438E-2</v>
      </c>
      <c r="N17" s="15">
        <f t="shared" si="7"/>
        <v>0</v>
      </c>
      <c r="O17" s="5">
        <v>0</v>
      </c>
    </row>
    <row r="18" spans="1:15" x14ac:dyDescent="0.25">
      <c r="A18" s="4">
        <v>0</v>
      </c>
      <c r="B18">
        <v>0</v>
      </c>
      <c r="C18">
        <v>0</v>
      </c>
      <c r="D18" s="4">
        <f t="shared" si="2"/>
        <v>0</v>
      </c>
      <c r="E18" s="12">
        <f t="shared" si="3"/>
        <v>0</v>
      </c>
      <c r="F18" s="5">
        <f t="shared" si="4"/>
        <v>0</v>
      </c>
      <c r="G18" s="19">
        <v>3.3250000000000002</v>
      </c>
      <c r="H18" s="20">
        <f>G18/'0%'!$T$3</f>
        <v>0.12721908602985488</v>
      </c>
      <c r="I18" s="30"/>
      <c r="J18" s="15">
        <f t="shared" si="1"/>
        <v>0</v>
      </c>
      <c r="K18" s="4">
        <f t="shared" si="5"/>
        <v>0</v>
      </c>
      <c r="L18">
        <v>0</v>
      </c>
      <c r="M18" s="5">
        <f t="shared" si="6"/>
        <v>7.1428571428571438E-2</v>
      </c>
      <c r="N18" s="15">
        <f t="shared" si="7"/>
        <v>0</v>
      </c>
      <c r="O18" s="5">
        <v>0</v>
      </c>
    </row>
    <row r="19" spans="1:15" x14ac:dyDescent="0.25">
      <c r="A19" s="4">
        <v>0</v>
      </c>
      <c r="B19">
        <v>0</v>
      </c>
      <c r="C19">
        <v>0</v>
      </c>
      <c r="D19" s="4">
        <f t="shared" si="2"/>
        <v>0</v>
      </c>
      <c r="E19" s="12">
        <f t="shared" si="3"/>
        <v>0</v>
      </c>
      <c r="F19" s="5">
        <f t="shared" si="4"/>
        <v>0</v>
      </c>
      <c r="G19" s="19">
        <v>3.7416666670000001</v>
      </c>
      <c r="H19" s="20">
        <f>G19/'0%'!$T$3</f>
        <v>0.14316132739973333</v>
      </c>
      <c r="I19" s="30"/>
      <c r="J19" s="15">
        <f t="shared" si="1"/>
        <v>0</v>
      </c>
      <c r="K19" s="4">
        <f t="shared" si="5"/>
        <v>0</v>
      </c>
      <c r="L19">
        <v>0</v>
      </c>
      <c r="M19" s="5">
        <f t="shared" si="6"/>
        <v>7.1428571428571438E-2</v>
      </c>
      <c r="N19" s="15">
        <f t="shared" si="7"/>
        <v>0</v>
      </c>
      <c r="O19" s="5">
        <v>0</v>
      </c>
    </row>
    <row r="20" spans="1:15" ht="15.75" thickBot="1" x14ac:dyDescent="0.3">
      <c r="A20" s="6">
        <v>0</v>
      </c>
      <c r="B20" s="7">
        <v>0</v>
      </c>
      <c r="C20" s="7">
        <v>0</v>
      </c>
      <c r="D20" s="6">
        <f t="shared" si="2"/>
        <v>0</v>
      </c>
      <c r="E20" s="13">
        <f t="shared" si="3"/>
        <v>0</v>
      </c>
      <c r="F20" s="8">
        <f t="shared" si="4"/>
        <v>0</v>
      </c>
      <c r="G20" s="21">
        <v>4.1583333329999999</v>
      </c>
      <c r="H20" s="22">
        <f>G20/'0%'!$T$3</f>
        <v>0.1591035687313504</v>
      </c>
      <c r="I20" s="30"/>
      <c r="J20" s="16">
        <f t="shared" si="1"/>
        <v>0</v>
      </c>
      <c r="K20" s="6">
        <f t="shared" si="5"/>
        <v>0</v>
      </c>
      <c r="L20" s="7">
        <v>0</v>
      </c>
      <c r="M20" s="8">
        <f t="shared" si="6"/>
        <v>7.1428571428571438E-2</v>
      </c>
      <c r="N20" s="16">
        <f t="shared" si="7"/>
        <v>0</v>
      </c>
      <c r="O20" s="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workbookViewId="0">
      <selection activeCell="J2" sqref="J2:O2"/>
    </sheetView>
  </sheetViews>
  <sheetFormatPr baseColWidth="10" defaultRowHeight="15" x14ac:dyDescent="0.25"/>
  <cols>
    <col min="7" max="7" width="12.140625" customWidth="1"/>
    <col min="10" max="10" width="18.7109375" bestFit="1" customWidth="1"/>
    <col min="11" max="11" width="15.42578125" bestFit="1" customWidth="1"/>
    <col min="12" max="12" width="12" bestFit="1" customWidth="1"/>
  </cols>
  <sheetData>
    <row r="1" spans="1:15" ht="15.75" thickBot="1" x14ac:dyDescent="0.3">
      <c r="A1" s="1">
        <v>1</v>
      </c>
      <c r="B1" s="2">
        <v>2</v>
      </c>
      <c r="C1" s="3">
        <v>3</v>
      </c>
      <c r="D1" s="1">
        <v>1</v>
      </c>
      <c r="E1" s="2">
        <v>2</v>
      </c>
      <c r="F1" s="3">
        <v>3</v>
      </c>
    </row>
    <row r="2" spans="1:15" ht="15.75" thickBot="1" x14ac:dyDescent="0.3">
      <c r="A2" s="9" t="s">
        <v>5</v>
      </c>
      <c r="B2" s="9" t="s">
        <v>5</v>
      </c>
      <c r="C2" s="9" t="s">
        <v>5</v>
      </c>
      <c r="D2" s="9" t="s">
        <v>5</v>
      </c>
      <c r="E2" s="9" t="s">
        <v>5</v>
      </c>
      <c r="F2" s="9" t="s">
        <v>5</v>
      </c>
      <c r="G2" s="14" t="s">
        <v>0</v>
      </c>
      <c r="H2" s="18" t="s">
        <v>2</v>
      </c>
      <c r="I2" s="30"/>
      <c r="J2" s="14" t="s">
        <v>6</v>
      </c>
      <c r="K2" s="10" t="s">
        <v>7</v>
      </c>
      <c r="L2" s="10" t="s">
        <v>8</v>
      </c>
      <c r="M2" s="10" t="s">
        <v>4</v>
      </c>
      <c r="N2" s="14" t="s">
        <v>9</v>
      </c>
      <c r="O2" s="11" t="s">
        <v>1</v>
      </c>
    </row>
    <row r="3" spans="1:15" x14ac:dyDescent="0.25">
      <c r="A3" s="4">
        <v>1</v>
      </c>
      <c r="B3">
        <v>1</v>
      </c>
      <c r="C3" s="5">
        <v>1</v>
      </c>
      <c r="D3">
        <f>A3*2.8</f>
        <v>2.8</v>
      </c>
      <c r="E3">
        <f t="shared" ref="E3:F3" si="0">B3*2.8</f>
        <v>2.8</v>
      </c>
      <c r="F3">
        <f t="shared" si="0"/>
        <v>2.8</v>
      </c>
      <c r="G3" s="15">
        <v>0</v>
      </c>
      <c r="H3" s="20">
        <f>G3/'0%'!$T$4</f>
        <v>0</v>
      </c>
      <c r="I3" s="30"/>
      <c r="J3" s="31">
        <f>AVERAGE(A3:C3)</f>
        <v>1</v>
      </c>
      <c r="K3" s="2">
        <f>AVERAGE(D3:F3)</f>
        <v>2.7999999999999994</v>
      </c>
      <c r="L3" s="2">
        <v>0</v>
      </c>
      <c r="M3" s="2">
        <f>0.2/2.8</f>
        <v>7.1428571428571438E-2</v>
      </c>
      <c r="N3" s="31">
        <f>(M3+L3)*J3</f>
        <v>7.1428571428571438E-2</v>
      </c>
      <c r="O3" s="3">
        <f>N3/J3*100</f>
        <v>7.1428571428571441</v>
      </c>
    </row>
    <row r="4" spans="1:15" x14ac:dyDescent="0.25">
      <c r="A4" s="4">
        <v>0.97711020606230636</v>
      </c>
      <c r="B4">
        <v>0.97930959264048401</v>
      </c>
      <c r="C4" s="5">
        <v>0.97153846153846202</v>
      </c>
      <c r="D4">
        <f t="shared" ref="D4:D16" si="1">A4*2.8</f>
        <v>2.7359085769744578</v>
      </c>
      <c r="E4">
        <f t="shared" ref="E4:E16" si="2">B4*2.8</f>
        <v>2.742066859393355</v>
      </c>
      <c r="F4">
        <f t="shared" ref="F4:F16" si="3">C4*2.8</f>
        <v>2.7203076923076934</v>
      </c>
      <c r="G4" s="15">
        <v>4.1666666999999998E-2</v>
      </c>
      <c r="H4" s="20">
        <f>G4/'0%'!$T$4</f>
        <v>7.5204867163648347E-4</v>
      </c>
      <c r="I4" s="30"/>
      <c r="J4" s="15">
        <f t="shared" ref="J4:J16" si="4">AVERAGE(A4:C4)</f>
        <v>0.97598608674708409</v>
      </c>
      <c r="K4">
        <f t="shared" ref="K4:K16" si="5">AVERAGE(D4:F4)</f>
        <v>2.7327610428918354</v>
      </c>
      <c r="L4">
        <f t="shared" ref="L4:L13" si="6">_xlfn.STDEV.S(D4:F4)/K4</f>
        <v>4.1042235603078849E-3</v>
      </c>
      <c r="M4">
        <f t="shared" ref="M4:M16" si="7">0.2/2.8</f>
        <v>7.1428571428571438E-2</v>
      </c>
      <c r="N4" s="15">
        <f t="shared" ref="N4:N16" si="8">(M4+L4)*J4</f>
        <v>7.3718957002266092E-2</v>
      </c>
      <c r="O4" s="5">
        <f t="shared" ref="O4:O13" si="9">N4/J4*100</f>
        <v>7.5532794988879326</v>
      </c>
    </row>
    <row r="5" spans="1:15" x14ac:dyDescent="0.25">
      <c r="A5" s="4">
        <v>0.95276775623413501</v>
      </c>
      <c r="B5">
        <v>0.95241778129387622</v>
      </c>
      <c r="C5" s="5">
        <v>0.96561448738623201</v>
      </c>
      <c r="D5">
        <f t="shared" si="1"/>
        <v>2.6677497174555778</v>
      </c>
      <c r="E5">
        <f t="shared" si="2"/>
        <v>2.6667697876228531</v>
      </c>
      <c r="F5">
        <f t="shared" si="3"/>
        <v>2.7037205646814493</v>
      </c>
      <c r="G5" s="15">
        <v>7.4999999999999997E-2</v>
      </c>
      <c r="H5" s="20">
        <f>G5/'0%'!$T$4</f>
        <v>1.3536875981161696E-3</v>
      </c>
      <c r="I5" s="30"/>
      <c r="J5" s="15">
        <f t="shared" si="4"/>
        <v>0.95693334163808108</v>
      </c>
      <c r="K5">
        <f t="shared" si="5"/>
        <v>2.6794133565866267</v>
      </c>
      <c r="L5">
        <f t="shared" si="6"/>
        <v>7.8585713450672386E-3</v>
      </c>
      <c r="M5">
        <f t="shared" si="7"/>
        <v>7.1428571428571438E-2</v>
      </c>
      <c r="N5" s="15">
        <f t="shared" si="8"/>
        <v>7.5872510483313685E-2</v>
      </c>
      <c r="O5" s="5">
        <f t="shared" si="9"/>
        <v>7.9287142773638672</v>
      </c>
    </row>
    <row r="6" spans="1:15" x14ac:dyDescent="0.25">
      <c r="A6" s="4">
        <v>0.92666586932818296</v>
      </c>
      <c r="B6">
        <v>0.90803321002154003</v>
      </c>
      <c r="C6" s="5">
        <v>0.92616793486205828</v>
      </c>
      <c r="D6">
        <f t="shared" si="1"/>
        <v>2.5946644341189122</v>
      </c>
      <c r="E6">
        <f t="shared" si="2"/>
        <v>2.542492988060312</v>
      </c>
      <c r="F6">
        <f t="shared" si="3"/>
        <v>2.593270217613763</v>
      </c>
      <c r="G6" s="15">
        <v>0.116666667</v>
      </c>
      <c r="H6" s="20">
        <f>G6/'0%'!$T$4</f>
        <v>2.1057362697526529E-3</v>
      </c>
      <c r="I6" s="30"/>
      <c r="J6" s="15">
        <f t="shared" si="4"/>
        <v>0.92028900473726039</v>
      </c>
      <c r="K6">
        <f t="shared" si="5"/>
        <v>2.5768092132643292</v>
      </c>
      <c r="L6">
        <f t="shared" si="6"/>
        <v>1.1536320772427245E-2</v>
      </c>
      <c r="M6">
        <f t="shared" si="7"/>
        <v>7.1428571428571438E-2</v>
      </c>
      <c r="N6" s="15">
        <f t="shared" si="8"/>
        <v>7.6351678071791176E-2</v>
      </c>
      <c r="O6" s="5">
        <f t="shared" si="9"/>
        <v>8.2964892200998683</v>
      </c>
    </row>
    <row r="7" spans="1:15" x14ac:dyDescent="0.25">
      <c r="A7" s="4">
        <v>0.89752159042797897</v>
      </c>
      <c r="B7">
        <v>0.8831731760568996</v>
      </c>
      <c r="C7" s="5">
        <v>0.87924537993151297</v>
      </c>
      <c r="D7">
        <f t="shared" si="1"/>
        <v>2.5130604531983409</v>
      </c>
      <c r="E7">
        <f t="shared" si="2"/>
        <v>2.4728848929593186</v>
      </c>
      <c r="F7">
        <f t="shared" si="3"/>
        <v>2.461887063808236</v>
      </c>
      <c r="G7" s="15">
        <v>0.15833333299999999</v>
      </c>
      <c r="H7" s="20">
        <f>G7/'0%'!$T$4</f>
        <v>2.8577849233399682E-3</v>
      </c>
      <c r="I7" s="30"/>
      <c r="J7" s="15">
        <f t="shared" si="4"/>
        <v>0.88664671547213059</v>
      </c>
      <c r="K7">
        <f t="shared" si="5"/>
        <v>2.4826108033219652</v>
      </c>
      <c r="L7">
        <f t="shared" si="6"/>
        <v>1.0850435303892946E-2</v>
      </c>
      <c r="M7">
        <f t="shared" si="7"/>
        <v>7.1428571428571438E-2</v>
      </c>
      <c r="N7" s="15">
        <f t="shared" si="8"/>
        <v>7.2952411071648862E-2</v>
      </c>
      <c r="O7" s="5">
        <f t="shared" si="9"/>
        <v>8.2279006732464381</v>
      </c>
    </row>
    <row r="8" spans="1:15" x14ac:dyDescent="0.25">
      <c r="A8" s="4">
        <v>0.83954130722090603</v>
      </c>
      <c r="B8">
        <v>0.81657606214230871</v>
      </c>
      <c r="C8" s="5">
        <v>0.83944868026999198</v>
      </c>
      <c r="D8">
        <f t="shared" si="1"/>
        <v>2.3507156602185368</v>
      </c>
      <c r="E8">
        <f t="shared" si="2"/>
        <v>2.2864129739984644</v>
      </c>
      <c r="F8">
        <f t="shared" si="3"/>
        <v>2.3504563047559772</v>
      </c>
      <c r="G8" s="15">
        <v>0.241666667</v>
      </c>
      <c r="H8" s="20">
        <f>G8/'0%'!$T$4</f>
        <v>4.3618822666129358E-3</v>
      </c>
      <c r="I8" s="30"/>
      <c r="J8" s="15">
        <f t="shared" si="4"/>
        <v>0.83185534987773557</v>
      </c>
      <c r="K8">
        <f t="shared" si="5"/>
        <v>2.3291949796576596</v>
      </c>
      <c r="L8">
        <f t="shared" si="6"/>
        <v>1.5907011215270755E-2</v>
      </c>
      <c r="M8">
        <f t="shared" si="7"/>
        <v>7.1428571428571438E-2</v>
      </c>
      <c r="N8" s="15">
        <f t="shared" si="8"/>
        <v>7.265057165696924E-2</v>
      </c>
      <c r="O8" s="5">
        <f t="shared" si="9"/>
        <v>8.7335582643842198</v>
      </c>
    </row>
    <row r="9" spans="1:15" x14ac:dyDescent="0.25">
      <c r="A9" s="4">
        <v>0.75351748930944995</v>
      </c>
      <c r="B9">
        <v>0.7434621576954682</v>
      </c>
      <c r="C9" s="5">
        <v>0.74222274954394196</v>
      </c>
      <c r="D9">
        <f t="shared" si="1"/>
        <v>2.1098489700664596</v>
      </c>
      <c r="E9">
        <f t="shared" si="2"/>
        <v>2.0816940415473106</v>
      </c>
      <c r="F9">
        <f t="shared" si="3"/>
        <v>2.0782236987230376</v>
      </c>
      <c r="G9" s="15">
        <v>0.40833333300000002</v>
      </c>
      <c r="H9" s="20">
        <f>G9/'0%'!$T$4</f>
        <v>7.370076917060534E-3</v>
      </c>
      <c r="I9" s="30"/>
      <c r="J9" s="15">
        <f t="shared" si="4"/>
        <v>0.74640079884962007</v>
      </c>
      <c r="K9">
        <f t="shared" si="5"/>
        <v>2.0899222367789361</v>
      </c>
      <c r="L9">
        <f t="shared" si="6"/>
        <v>8.2989079735354809E-3</v>
      </c>
      <c r="M9">
        <f t="shared" si="7"/>
        <v>7.1428571428571438E-2</v>
      </c>
      <c r="N9" s="15">
        <f t="shared" si="8"/>
        <v>5.9508654315999235E-2</v>
      </c>
      <c r="O9" s="5">
        <f t="shared" si="9"/>
        <v>7.9727479402106924</v>
      </c>
    </row>
    <row r="10" spans="1:15" x14ac:dyDescent="0.25">
      <c r="A10" s="4">
        <v>0.64692554477056208</v>
      </c>
      <c r="B10">
        <v>0.64239384428398005</v>
      </c>
      <c r="C10" s="5">
        <v>0.68061844320068809</v>
      </c>
      <c r="D10">
        <f t="shared" si="1"/>
        <v>1.8113915253575736</v>
      </c>
      <c r="E10">
        <f t="shared" si="2"/>
        <v>1.7987027639951441</v>
      </c>
      <c r="F10">
        <f t="shared" si="3"/>
        <v>1.9057316409619265</v>
      </c>
      <c r="G10" s="15">
        <v>0.57499999999999996</v>
      </c>
      <c r="H10" s="20">
        <f>G10/'0%'!$T$4</f>
        <v>1.0378271585557299E-2</v>
      </c>
      <c r="I10" s="30"/>
      <c r="J10" s="15">
        <f t="shared" si="4"/>
        <v>0.65664594408507682</v>
      </c>
      <c r="K10">
        <f t="shared" si="5"/>
        <v>1.8386086434382147</v>
      </c>
      <c r="L10">
        <f t="shared" si="6"/>
        <v>3.1804164428704429E-2</v>
      </c>
      <c r="M10">
        <f t="shared" si="7"/>
        <v>7.1428571428571438E-2</v>
      </c>
      <c r="N10" s="15">
        <f t="shared" si="8"/>
        <v>6.7787357297486278E-2</v>
      </c>
      <c r="O10" s="5">
        <f t="shared" si="9"/>
        <v>10.323273585727586</v>
      </c>
    </row>
    <row r="11" spans="1:15" x14ac:dyDescent="0.25">
      <c r="A11" s="4">
        <v>0.550145579423864</v>
      </c>
      <c r="B11">
        <v>0.52964110855390201</v>
      </c>
      <c r="C11" s="5">
        <v>0.57734692501667295</v>
      </c>
      <c r="D11">
        <f t="shared" si="1"/>
        <v>1.5404076223868191</v>
      </c>
      <c r="E11">
        <f t="shared" si="2"/>
        <v>1.4829951039509255</v>
      </c>
      <c r="F11">
        <f t="shared" si="3"/>
        <v>1.6165713900466843</v>
      </c>
      <c r="G11" s="15">
        <v>0.82499999999999996</v>
      </c>
      <c r="H11" s="20">
        <f>G11/'0%'!$T$4</f>
        <v>1.4890563579277864E-2</v>
      </c>
      <c r="I11" s="30"/>
      <c r="J11" s="15">
        <f t="shared" si="4"/>
        <v>0.55237787099814628</v>
      </c>
      <c r="K11">
        <f t="shared" si="5"/>
        <v>1.5466580387948097</v>
      </c>
      <c r="L11">
        <f t="shared" si="6"/>
        <v>4.3323823668000742E-2</v>
      </c>
      <c r="M11">
        <f t="shared" si="7"/>
        <v>7.1428571428571438E-2</v>
      </c>
      <c r="N11" s="15">
        <f t="shared" si="8"/>
        <v>6.3386683695382653E-2</v>
      </c>
      <c r="O11" s="5">
        <f t="shared" si="9"/>
        <v>11.475239509657216</v>
      </c>
    </row>
    <row r="12" spans="1:15" x14ac:dyDescent="0.25">
      <c r="A12" s="4">
        <v>0.38483439482332316</v>
      </c>
      <c r="B12">
        <v>0.37219942557710395</v>
      </c>
      <c r="C12" s="5">
        <v>0.41481638654554998</v>
      </c>
      <c r="D12">
        <f t="shared" si="1"/>
        <v>1.0775363055053047</v>
      </c>
      <c r="E12">
        <f t="shared" si="2"/>
        <v>1.042158391615891</v>
      </c>
      <c r="F12">
        <f t="shared" si="3"/>
        <v>1.1614858823275398</v>
      </c>
      <c r="G12" s="15">
        <v>1.2416666670000001</v>
      </c>
      <c r="H12" s="20">
        <f>G12/'0%'!$T$4</f>
        <v>2.2411050241495197E-2</v>
      </c>
      <c r="I12" s="30"/>
      <c r="J12" s="15">
        <f t="shared" si="4"/>
        <v>0.39061673564865901</v>
      </c>
      <c r="K12">
        <f t="shared" si="5"/>
        <v>1.0937268598162451</v>
      </c>
      <c r="L12">
        <f t="shared" si="6"/>
        <v>5.6037003257885902E-2</v>
      </c>
      <c r="M12">
        <f t="shared" si="7"/>
        <v>7.1428571428571438E-2</v>
      </c>
      <c r="N12" s="15">
        <f t="shared" si="8"/>
        <v>4.9790186691604309E-2</v>
      </c>
      <c r="O12" s="5">
        <f t="shared" si="9"/>
        <v>12.746557468645733</v>
      </c>
    </row>
    <row r="13" spans="1:15" x14ac:dyDescent="0.25">
      <c r="A13" s="4">
        <v>0.20510278647918573</v>
      </c>
      <c r="B13">
        <v>0.206456458794016</v>
      </c>
      <c r="C13" s="5">
        <v>0.21301200637737699</v>
      </c>
      <c r="D13">
        <f t="shared" si="1"/>
        <v>0.57428780214172004</v>
      </c>
      <c r="E13">
        <f t="shared" si="2"/>
        <v>0.57807808462324473</v>
      </c>
      <c r="F13">
        <f t="shared" si="3"/>
        <v>0.5964336178566555</v>
      </c>
      <c r="G13" s="15">
        <v>1.6583333330000001</v>
      </c>
      <c r="H13" s="20">
        <f>G13/'0%'!$T$4</f>
        <v>2.993153688566336E-2</v>
      </c>
      <c r="I13" s="30"/>
      <c r="J13" s="15">
        <f t="shared" si="4"/>
        <v>0.2081904172168596</v>
      </c>
      <c r="K13">
        <f t="shared" si="5"/>
        <v>0.58293316820720664</v>
      </c>
      <c r="L13">
        <f t="shared" si="6"/>
        <v>2.0318505076092397E-2</v>
      </c>
      <c r="M13">
        <f t="shared" si="7"/>
        <v>7.1428571428571438E-2</v>
      </c>
      <c r="N13" s="15">
        <f t="shared" si="8"/>
        <v>1.9100862135933101E-2</v>
      </c>
      <c r="O13" s="5">
        <f t="shared" si="9"/>
        <v>9.1747076504663827</v>
      </c>
    </row>
    <row r="14" spans="1:15" x14ac:dyDescent="0.25">
      <c r="A14" s="4">
        <v>0</v>
      </c>
      <c r="B14">
        <v>0</v>
      </c>
      <c r="C14" s="5">
        <v>0</v>
      </c>
      <c r="D14">
        <f t="shared" si="1"/>
        <v>0</v>
      </c>
      <c r="E14">
        <f t="shared" si="2"/>
        <v>0</v>
      </c>
      <c r="F14">
        <f t="shared" si="3"/>
        <v>0</v>
      </c>
      <c r="G14" s="15">
        <v>2.0750000000000002</v>
      </c>
      <c r="H14" s="20">
        <f>G14/'0%'!$T$4</f>
        <v>3.7452023547880693E-2</v>
      </c>
      <c r="I14" s="30"/>
      <c r="J14" s="15">
        <f t="shared" si="4"/>
        <v>0</v>
      </c>
      <c r="K14">
        <f t="shared" si="5"/>
        <v>0</v>
      </c>
      <c r="L14">
        <v>0</v>
      </c>
      <c r="M14">
        <f t="shared" si="7"/>
        <v>7.1428571428571438E-2</v>
      </c>
      <c r="N14" s="15">
        <f t="shared" si="8"/>
        <v>0</v>
      </c>
      <c r="O14" s="5">
        <v>0</v>
      </c>
    </row>
    <row r="15" spans="1:15" x14ac:dyDescent="0.25">
      <c r="A15" s="4">
        <v>0</v>
      </c>
      <c r="B15">
        <v>0</v>
      </c>
      <c r="C15" s="5">
        <v>0</v>
      </c>
      <c r="D15">
        <f t="shared" si="1"/>
        <v>0</v>
      </c>
      <c r="E15">
        <f t="shared" si="2"/>
        <v>0</v>
      </c>
      <c r="F15">
        <f t="shared" si="3"/>
        <v>0</v>
      </c>
      <c r="G15" s="15">
        <v>2.4916666670000001</v>
      </c>
      <c r="H15" s="20">
        <f>G15/'0%'!$T$4</f>
        <v>4.4972510210098023E-2</v>
      </c>
      <c r="I15" s="30"/>
      <c r="J15" s="15">
        <f t="shared" si="4"/>
        <v>0</v>
      </c>
      <c r="K15">
        <f t="shared" si="5"/>
        <v>0</v>
      </c>
      <c r="L15">
        <v>0</v>
      </c>
      <c r="M15">
        <f t="shared" si="7"/>
        <v>7.1428571428571438E-2</v>
      </c>
      <c r="N15" s="15">
        <f t="shared" si="8"/>
        <v>0</v>
      </c>
      <c r="O15" s="5">
        <v>0</v>
      </c>
    </row>
    <row r="16" spans="1:15" ht="15.75" thickBot="1" x14ac:dyDescent="0.3">
      <c r="A16" s="6">
        <v>0</v>
      </c>
      <c r="B16" s="7">
        <v>0</v>
      </c>
      <c r="C16" s="8">
        <v>0</v>
      </c>
      <c r="D16" s="7">
        <f t="shared" si="1"/>
        <v>0</v>
      </c>
      <c r="E16" s="7">
        <f t="shared" si="2"/>
        <v>0</v>
      </c>
      <c r="F16" s="7">
        <f t="shared" si="3"/>
        <v>0</v>
      </c>
      <c r="G16" s="16">
        <v>2.9083333329999999</v>
      </c>
      <c r="H16" s="22">
        <f>G16/'0%'!$T$4</f>
        <v>5.2492996854266179E-2</v>
      </c>
      <c r="I16" s="30"/>
      <c r="J16" s="16">
        <f t="shared" si="4"/>
        <v>0</v>
      </c>
      <c r="K16" s="7">
        <f t="shared" si="5"/>
        <v>0</v>
      </c>
      <c r="L16" s="7">
        <v>0</v>
      </c>
      <c r="M16" s="7">
        <f t="shared" si="7"/>
        <v>7.1428571428571438E-2</v>
      </c>
      <c r="N16" s="16">
        <f t="shared" si="8"/>
        <v>0</v>
      </c>
      <c r="O16" s="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"/>
  <sheetViews>
    <sheetView workbookViewId="0">
      <selection activeCell="J2" sqref="J2:O2"/>
    </sheetView>
  </sheetViews>
  <sheetFormatPr baseColWidth="10" defaultRowHeight="15" x14ac:dyDescent="0.25"/>
  <cols>
    <col min="10" max="10" width="18.7109375" bestFit="1" customWidth="1"/>
    <col min="11" max="11" width="15.42578125" bestFit="1" customWidth="1"/>
    <col min="12" max="12" width="12" bestFit="1" customWidth="1"/>
  </cols>
  <sheetData>
    <row r="1" spans="1:15" ht="15.75" thickBot="1" x14ac:dyDescent="0.3">
      <c r="A1" s="1">
        <v>1</v>
      </c>
      <c r="B1" s="2">
        <v>2</v>
      </c>
      <c r="C1" s="3">
        <v>3</v>
      </c>
      <c r="D1" s="1">
        <v>1</v>
      </c>
      <c r="E1" s="2">
        <v>2</v>
      </c>
      <c r="F1" s="3">
        <v>3</v>
      </c>
    </row>
    <row r="2" spans="1:15" ht="15.75" thickBot="1" x14ac:dyDescent="0.3">
      <c r="A2" s="9" t="s">
        <v>5</v>
      </c>
      <c r="B2" s="9" t="s">
        <v>5</v>
      </c>
      <c r="C2" s="9" t="s">
        <v>5</v>
      </c>
      <c r="D2" s="9" t="s">
        <v>5</v>
      </c>
      <c r="E2" s="9" t="s">
        <v>5</v>
      </c>
      <c r="F2" s="9" t="s">
        <v>5</v>
      </c>
      <c r="G2" s="31" t="s">
        <v>0</v>
      </c>
      <c r="H2" s="32" t="s">
        <v>2</v>
      </c>
      <c r="I2" s="30"/>
      <c r="J2" s="14" t="s">
        <v>6</v>
      </c>
      <c r="K2" s="10" t="s">
        <v>7</v>
      </c>
      <c r="L2" s="10" t="s">
        <v>8</v>
      </c>
      <c r="M2" s="10" t="s">
        <v>4</v>
      </c>
      <c r="N2" s="14" t="s">
        <v>9</v>
      </c>
      <c r="O2" s="11" t="s">
        <v>1</v>
      </c>
    </row>
    <row r="3" spans="1:15" x14ac:dyDescent="0.25">
      <c r="A3" s="4">
        <v>1</v>
      </c>
      <c r="B3">
        <v>1</v>
      </c>
      <c r="C3" s="5">
        <v>1</v>
      </c>
      <c r="D3">
        <f>A3*2.8</f>
        <v>2.8</v>
      </c>
      <c r="E3">
        <f t="shared" ref="E3:F3" si="0">B3*2.8</f>
        <v>2.8</v>
      </c>
      <c r="F3">
        <f t="shared" si="0"/>
        <v>2.8</v>
      </c>
      <c r="G3" s="15">
        <v>0</v>
      </c>
      <c r="H3" s="20">
        <f>G3/'0%'!$T$5</f>
        <v>0</v>
      </c>
      <c r="I3" s="30"/>
      <c r="J3" s="15">
        <f>AVERAGE(A3:C3)</f>
        <v>1</v>
      </c>
      <c r="K3">
        <f>AVERAGE(D3:F3)</f>
        <v>2.7999999999999994</v>
      </c>
      <c r="L3">
        <v>0</v>
      </c>
      <c r="M3">
        <f>0.2/2.8</f>
        <v>7.1428571428571438E-2</v>
      </c>
      <c r="N3" s="15">
        <f>(M3+L3)*J3</f>
        <v>7.1428571428571438E-2</v>
      </c>
      <c r="O3" s="5">
        <f>N3/J3*100</f>
        <v>7.1428571428571441</v>
      </c>
    </row>
    <row r="4" spans="1:15" x14ac:dyDescent="0.25">
      <c r="A4" s="4">
        <v>0.98087074704441457</v>
      </c>
      <c r="B4">
        <v>0.97987447877742118</v>
      </c>
      <c r="C4" s="5">
        <v>0.98185517978128867</v>
      </c>
      <c r="D4">
        <f t="shared" ref="D4:D19" si="1">A4*2.8</f>
        <v>2.7464380917243605</v>
      </c>
      <c r="E4">
        <f t="shared" ref="E4:E19" si="2">B4*2.8</f>
        <v>2.7436485405767792</v>
      </c>
      <c r="F4">
        <f t="shared" ref="F4:F19" si="3">C4*2.8</f>
        <v>2.7491945033876082</v>
      </c>
      <c r="G4" s="15">
        <v>6.6666666999999999E-2</v>
      </c>
      <c r="H4" s="20">
        <f>G4/'0%'!$T$5</f>
        <v>7.4583339112099605E-4</v>
      </c>
      <c r="I4" s="30"/>
      <c r="J4" s="15">
        <f t="shared" ref="J4:J19" si="4">AVERAGE(A4:C4)</f>
        <v>0.98086680186770803</v>
      </c>
      <c r="K4">
        <f t="shared" ref="K4:K19" si="5">AVERAGE(D4:F4)</f>
        <v>2.7464270452295825</v>
      </c>
      <c r="L4">
        <f t="shared" ref="L4:L14" si="6">_xlfn.STDEV.S(D4:F4)/K4</f>
        <v>1.0096747015570556E-3</v>
      </c>
      <c r="M4">
        <f t="shared" ref="M4:M19" si="7">0.2/2.8</f>
        <v>7.1428571428571438E-2</v>
      </c>
      <c r="N4" s="15">
        <f t="shared" ref="N4:N19" si="8">(M4+L4)*J4</f>
        <v>7.1052270814565013E-2</v>
      </c>
      <c r="O4" s="5">
        <f t="shared" ref="O4:O14" si="9">N4/J4*100</f>
        <v>7.2438246130128485</v>
      </c>
    </row>
    <row r="5" spans="1:15" x14ac:dyDescent="0.25">
      <c r="A5" s="4">
        <v>0.96687491928402136</v>
      </c>
      <c r="B5">
        <v>0.9583230460964639</v>
      </c>
      <c r="C5" s="5">
        <v>0.97532519739318579</v>
      </c>
      <c r="D5">
        <f t="shared" si="1"/>
        <v>2.7072497739952595</v>
      </c>
      <c r="E5">
        <f t="shared" si="2"/>
        <v>2.683304529070099</v>
      </c>
      <c r="F5">
        <f t="shared" si="3"/>
        <v>2.7309105527009199</v>
      </c>
      <c r="G5" s="15">
        <v>0.1</v>
      </c>
      <c r="H5" s="20">
        <f>G5/'0%'!$T$5</f>
        <v>1.1187500810877437E-3</v>
      </c>
      <c r="I5" s="30"/>
      <c r="J5" s="15">
        <f t="shared" si="4"/>
        <v>0.96684105425789024</v>
      </c>
      <c r="K5">
        <f t="shared" si="5"/>
        <v>2.7071549519220928</v>
      </c>
      <c r="L5">
        <f t="shared" si="6"/>
        <v>8.7926823134498247E-3</v>
      </c>
      <c r="M5">
        <f t="shared" si="7"/>
        <v>7.1428571428571438E-2</v>
      </c>
      <c r="N5" s="15">
        <f t="shared" si="8"/>
        <v>7.7561201541825567E-2</v>
      </c>
      <c r="O5" s="5">
        <f t="shared" si="9"/>
        <v>8.0221253742021261</v>
      </c>
    </row>
    <row r="6" spans="1:15" x14ac:dyDescent="0.25">
      <c r="A6" s="4">
        <v>0.94171388311236526</v>
      </c>
      <c r="B6">
        <v>0.95062581753940412</v>
      </c>
      <c r="C6" s="5">
        <v>0.93290782124177352</v>
      </c>
      <c r="D6">
        <f t="shared" si="1"/>
        <v>2.6367988727146225</v>
      </c>
      <c r="E6">
        <f t="shared" si="2"/>
        <v>2.6617522891103316</v>
      </c>
      <c r="F6">
        <f t="shared" si="3"/>
        <v>2.6121418994769656</v>
      </c>
      <c r="G6" s="15">
        <v>0.15555555600000001</v>
      </c>
      <c r="H6" s="20">
        <f>G6/'0%'!$T$5</f>
        <v>1.7402779088864905E-3</v>
      </c>
      <c r="I6" s="30"/>
      <c r="J6" s="15">
        <f t="shared" si="4"/>
        <v>0.94174917396451419</v>
      </c>
      <c r="K6">
        <f t="shared" si="5"/>
        <v>2.6368976871006402</v>
      </c>
      <c r="L6">
        <f t="shared" si="6"/>
        <v>9.4070174023338851E-3</v>
      </c>
      <c r="M6">
        <f t="shared" si="7"/>
        <v>7.1428571428571438E-2</v>
      </c>
      <c r="N6" s="15">
        <f t="shared" si="8"/>
        <v>7.6126849008440203E-2</v>
      </c>
      <c r="O6" s="5">
        <f t="shared" si="9"/>
        <v>8.0835588830905323</v>
      </c>
    </row>
    <row r="7" spans="1:15" x14ac:dyDescent="0.25">
      <c r="A7" s="4">
        <v>0.90900361148547015</v>
      </c>
      <c r="B7">
        <v>0.91555551399213897</v>
      </c>
      <c r="C7" s="5">
        <v>0.90252954468031221</v>
      </c>
      <c r="D7">
        <f t="shared" si="1"/>
        <v>2.5452101121593165</v>
      </c>
      <c r="E7">
        <f t="shared" si="2"/>
        <v>2.5635554391779891</v>
      </c>
      <c r="F7">
        <f t="shared" si="3"/>
        <v>2.527082725104874</v>
      </c>
      <c r="G7" s="15">
        <v>0.21111111099999999</v>
      </c>
      <c r="H7" s="20">
        <f>G7/'0%'!$T$5</f>
        <v>2.3618057254977363E-3</v>
      </c>
      <c r="I7" s="30"/>
      <c r="J7" s="15">
        <f t="shared" si="4"/>
        <v>0.90902955671930707</v>
      </c>
      <c r="K7">
        <f t="shared" si="5"/>
        <v>2.5452827588140599</v>
      </c>
      <c r="L7">
        <f t="shared" si="6"/>
        <v>7.1648092915182846E-3</v>
      </c>
      <c r="M7">
        <f t="shared" si="7"/>
        <v>7.1428571428571438E-2</v>
      </c>
      <c r="N7" s="15">
        <f t="shared" si="8"/>
        <v>7.1443706037054897E-2</v>
      </c>
      <c r="O7" s="5">
        <f t="shared" si="9"/>
        <v>7.8593380720089732</v>
      </c>
    </row>
    <row r="8" spans="1:15" x14ac:dyDescent="0.25">
      <c r="A8" s="4">
        <v>0.86778630378742883</v>
      </c>
      <c r="B8">
        <v>0.8760162987368002</v>
      </c>
      <c r="C8" s="5">
        <v>0.85965408004720434</v>
      </c>
      <c r="D8">
        <f t="shared" si="1"/>
        <v>2.4298016506048006</v>
      </c>
      <c r="E8">
        <f t="shared" si="2"/>
        <v>2.4528456364630404</v>
      </c>
      <c r="F8">
        <f t="shared" si="3"/>
        <v>2.407031424132172</v>
      </c>
      <c r="G8" s="15">
        <v>0.322222222</v>
      </c>
      <c r="H8" s="20">
        <f>G8/'0%'!$T$5</f>
        <v>3.6048613699077295E-3</v>
      </c>
      <c r="I8" s="30"/>
      <c r="J8" s="15">
        <f t="shared" si="4"/>
        <v>0.86781889419047786</v>
      </c>
      <c r="K8">
        <f t="shared" si="5"/>
        <v>2.4298929037333377</v>
      </c>
      <c r="L8">
        <f t="shared" si="6"/>
        <v>9.42726424234081E-3</v>
      </c>
      <c r="M8">
        <f t="shared" si="7"/>
        <v>7.1428571428571438E-2</v>
      </c>
      <c r="N8" s="15">
        <f t="shared" si="8"/>
        <v>7.0168221900778052E-2</v>
      </c>
      <c r="O8" s="5">
        <f t="shared" si="9"/>
        <v>8.0855835670912235</v>
      </c>
    </row>
    <row r="9" spans="1:15" x14ac:dyDescent="0.25">
      <c r="A9" s="4">
        <v>0.81183424131037529</v>
      </c>
      <c r="B9">
        <v>0.79208467936854776</v>
      </c>
      <c r="C9" s="5">
        <v>0.83134918117003898</v>
      </c>
      <c r="D9">
        <f t="shared" si="1"/>
        <v>2.2731358756690505</v>
      </c>
      <c r="E9">
        <f t="shared" si="2"/>
        <v>2.2178371022319334</v>
      </c>
      <c r="F9">
        <f t="shared" si="3"/>
        <v>2.327777707276109</v>
      </c>
      <c r="G9" s="15">
        <v>0.54444444400000003</v>
      </c>
      <c r="H9" s="20">
        <f>G9/'0%'!$T$5</f>
        <v>6.0909726587277157E-3</v>
      </c>
      <c r="I9" s="30"/>
      <c r="J9" s="15">
        <f t="shared" si="4"/>
        <v>0.81175603394965401</v>
      </c>
      <c r="K9">
        <f t="shared" si="5"/>
        <v>2.2729168950590313</v>
      </c>
      <c r="L9">
        <f t="shared" si="6"/>
        <v>2.4185059192511647E-2</v>
      </c>
      <c r="M9">
        <f t="shared" si="7"/>
        <v>7.1428571428571438E-2</v>
      </c>
      <c r="N9" s="15">
        <f t="shared" si="8"/>
        <v>7.7614941584497596E-2</v>
      </c>
      <c r="O9" s="5">
        <f t="shared" si="9"/>
        <v>9.5613630621083079</v>
      </c>
    </row>
    <row r="10" spans="1:15" x14ac:dyDescent="0.25">
      <c r="A10" s="4">
        <v>0.73385637097482437</v>
      </c>
      <c r="B10">
        <v>0.72425329102201519</v>
      </c>
      <c r="C10" s="5">
        <v>0.7433453676573113</v>
      </c>
      <c r="D10">
        <f t="shared" si="1"/>
        <v>2.0547978387295083</v>
      </c>
      <c r="E10">
        <f t="shared" si="2"/>
        <v>2.0279092148616424</v>
      </c>
      <c r="F10">
        <f t="shared" si="3"/>
        <v>2.0813670294404716</v>
      </c>
      <c r="G10" s="15">
        <v>0.76666666699999997</v>
      </c>
      <c r="H10" s="20">
        <f>G10/'0%'!$T$5</f>
        <v>8.5770839587352016E-3</v>
      </c>
      <c r="I10" s="30"/>
      <c r="J10" s="15">
        <f t="shared" si="4"/>
        <v>0.73381834321805028</v>
      </c>
      <c r="K10">
        <f t="shared" si="5"/>
        <v>2.0546913610105406</v>
      </c>
      <c r="L10">
        <f t="shared" si="6"/>
        <v>1.3008798722061574E-2</v>
      </c>
      <c r="M10">
        <f t="shared" si="7"/>
        <v>7.1428571428571438E-2</v>
      </c>
      <c r="N10" s="15">
        <f t="shared" si="8"/>
        <v>6.1961691069626776E-2</v>
      </c>
      <c r="O10" s="5">
        <f t="shared" si="9"/>
        <v>8.4437370150633022</v>
      </c>
    </row>
    <row r="11" spans="1:15" x14ac:dyDescent="0.25">
      <c r="A11" s="4">
        <v>0.62982445145598831</v>
      </c>
      <c r="B11">
        <v>0.62480025686981178</v>
      </c>
      <c r="C11" s="5">
        <v>0.63478895930083357</v>
      </c>
      <c r="D11">
        <f t="shared" si="1"/>
        <v>1.7635084640767671</v>
      </c>
      <c r="E11">
        <f t="shared" si="2"/>
        <v>1.7494407192354728</v>
      </c>
      <c r="F11">
        <f t="shared" si="3"/>
        <v>1.7774090860423339</v>
      </c>
      <c r="G11" s="15">
        <v>1.1000000000000001</v>
      </c>
      <c r="H11" s="20">
        <f>G11/'0%'!$T$5</f>
        <v>1.2306250891965182E-2</v>
      </c>
      <c r="I11" s="30"/>
      <c r="J11" s="15">
        <f t="shared" si="4"/>
        <v>0.62980455587554451</v>
      </c>
      <c r="K11">
        <f t="shared" si="5"/>
        <v>1.7634527564515246</v>
      </c>
      <c r="L11">
        <f t="shared" si="6"/>
        <v>7.9300489175028518E-3</v>
      </c>
      <c r="M11">
        <f t="shared" si="7"/>
        <v>7.1428571428571438E-2</v>
      </c>
      <c r="N11" s="15">
        <f t="shared" si="8"/>
        <v>4.9980420641955264E-2</v>
      </c>
      <c r="O11" s="5">
        <f t="shared" si="9"/>
        <v>7.9358620346074282</v>
      </c>
    </row>
    <row r="12" spans="1:15" x14ac:dyDescent="0.25">
      <c r="A12" s="4">
        <v>0.49876882253458632</v>
      </c>
      <c r="B12">
        <v>0.49313542483336159</v>
      </c>
      <c r="C12" s="5">
        <v>0.50433529624518114</v>
      </c>
      <c r="D12">
        <f t="shared" si="1"/>
        <v>1.3965527030968417</v>
      </c>
      <c r="E12">
        <f t="shared" si="2"/>
        <v>1.3807791895334123</v>
      </c>
      <c r="F12">
        <f t="shared" si="3"/>
        <v>1.4121388294865072</v>
      </c>
      <c r="G12" s="15">
        <v>1.6</v>
      </c>
      <c r="H12" s="20">
        <f>G12/'0%'!$T$5</f>
        <v>1.7900001297403899E-2</v>
      </c>
      <c r="I12" s="30"/>
      <c r="J12" s="15">
        <f t="shared" si="4"/>
        <v>0.49874651453770968</v>
      </c>
      <c r="K12">
        <f t="shared" si="5"/>
        <v>1.396490240705587</v>
      </c>
      <c r="L12">
        <f t="shared" si="6"/>
        <v>1.1228086548015957E-2</v>
      </c>
      <c r="M12">
        <f t="shared" si="7"/>
        <v>7.1428571428571438E-2</v>
      </c>
      <c r="N12" s="15">
        <f t="shared" si="8"/>
        <v>4.1224720069158539E-2</v>
      </c>
      <c r="O12" s="5">
        <f t="shared" si="9"/>
        <v>8.2656657976587393</v>
      </c>
    </row>
    <row r="13" spans="1:15" x14ac:dyDescent="0.25">
      <c r="A13" s="4">
        <v>0.35183158660044761</v>
      </c>
      <c r="B13">
        <v>0.33509320479432025</v>
      </c>
      <c r="C13" s="5">
        <v>0.36837111873066603</v>
      </c>
      <c r="D13">
        <f t="shared" si="1"/>
        <v>0.9851284424812532</v>
      </c>
      <c r="E13">
        <f t="shared" si="2"/>
        <v>0.93826097342409664</v>
      </c>
      <c r="F13">
        <f t="shared" si="3"/>
        <v>1.0314391324458647</v>
      </c>
      <c r="G13" s="15">
        <v>2.1555555554999999</v>
      </c>
      <c r="H13" s="20">
        <f>G13/'0%'!$T$5</f>
        <v>2.4115279525047613E-2</v>
      </c>
      <c r="I13" s="30"/>
      <c r="J13" s="15">
        <f t="shared" si="4"/>
        <v>0.35176530337514461</v>
      </c>
      <c r="K13">
        <f t="shared" si="5"/>
        <v>0.98494284945040489</v>
      </c>
      <c r="L13">
        <f t="shared" si="6"/>
        <v>4.7301583828301061E-2</v>
      </c>
      <c r="M13">
        <f t="shared" si="7"/>
        <v>7.1428571428571438E-2</v>
      </c>
      <c r="N13" s="15">
        <f t="shared" si="8"/>
        <v>4.1765149083711775E-2</v>
      </c>
      <c r="O13" s="5">
        <f t="shared" si="9"/>
        <v>11.873015525687251</v>
      </c>
    </row>
    <row r="14" spans="1:15" x14ac:dyDescent="0.25">
      <c r="A14" s="4">
        <v>9.3043941477935294E-2</v>
      </c>
      <c r="B14">
        <v>9.1086013229752821E-2</v>
      </c>
      <c r="C14" s="5">
        <v>9.80018697065385E-2</v>
      </c>
      <c r="D14">
        <f t="shared" si="1"/>
        <v>0.26052303613821881</v>
      </c>
      <c r="E14">
        <f t="shared" si="2"/>
        <v>0.25504083704330788</v>
      </c>
      <c r="F14">
        <f t="shared" si="3"/>
        <v>0.27440523517830778</v>
      </c>
      <c r="G14" s="15">
        <v>2.766666667</v>
      </c>
      <c r="H14" s="20">
        <f>G14/'0%'!$T$5</f>
        <v>3.0952085580490073E-2</v>
      </c>
      <c r="I14" s="30"/>
      <c r="J14" s="15">
        <f t="shared" si="4"/>
        <v>9.4043941471408876E-2</v>
      </c>
      <c r="K14">
        <f t="shared" si="5"/>
        <v>0.26332303611994479</v>
      </c>
      <c r="L14">
        <f t="shared" si="6"/>
        <v>3.7904892292018745E-2</v>
      </c>
      <c r="M14">
        <f t="shared" si="7"/>
        <v>7.1428571428571438E-2</v>
      </c>
      <c r="N14" s="15">
        <f t="shared" si="8"/>
        <v>1.028214986300559E-2</v>
      </c>
      <c r="O14" s="5">
        <f t="shared" si="9"/>
        <v>10.933346372059018</v>
      </c>
    </row>
    <row r="15" spans="1:15" x14ac:dyDescent="0.25">
      <c r="A15" s="4">
        <v>0</v>
      </c>
      <c r="B15">
        <v>0</v>
      </c>
      <c r="C15" s="5">
        <v>0</v>
      </c>
      <c r="D15">
        <f t="shared" si="1"/>
        <v>0</v>
      </c>
      <c r="E15">
        <f t="shared" si="2"/>
        <v>0</v>
      </c>
      <c r="F15">
        <f t="shared" si="3"/>
        <v>0</v>
      </c>
      <c r="G15" s="15">
        <v>3.3222222220000002</v>
      </c>
      <c r="H15" s="20">
        <f>G15/'0%'!$T$5</f>
        <v>3.7167363802540043E-2</v>
      </c>
      <c r="I15" s="30"/>
      <c r="J15" s="15">
        <f t="shared" si="4"/>
        <v>0</v>
      </c>
      <c r="K15">
        <f t="shared" si="5"/>
        <v>0</v>
      </c>
      <c r="L15">
        <v>0</v>
      </c>
      <c r="M15">
        <f t="shared" si="7"/>
        <v>7.1428571428571438E-2</v>
      </c>
      <c r="N15" s="15">
        <f t="shared" si="8"/>
        <v>0</v>
      </c>
      <c r="O15" s="5">
        <v>0</v>
      </c>
    </row>
    <row r="16" spans="1:15" x14ac:dyDescent="0.25">
      <c r="A16" s="4">
        <v>0</v>
      </c>
      <c r="B16">
        <v>0</v>
      </c>
      <c r="C16" s="5">
        <v>0</v>
      </c>
      <c r="D16">
        <f t="shared" si="1"/>
        <v>0</v>
      </c>
      <c r="E16">
        <f t="shared" si="2"/>
        <v>0</v>
      </c>
      <c r="F16">
        <f t="shared" si="3"/>
        <v>0</v>
      </c>
      <c r="G16" s="15">
        <v>3.877777778</v>
      </c>
      <c r="H16" s="20">
        <f>G16/'0%'!$T$5</f>
        <v>4.3382642035777505E-2</v>
      </c>
      <c r="I16" s="30"/>
      <c r="J16" s="15">
        <f t="shared" si="4"/>
        <v>0</v>
      </c>
      <c r="K16">
        <f t="shared" si="5"/>
        <v>0</v>
      </c>
      <c r="L16">
        <v>0</v>
      </c>
      <c r="M16">
        <f t="shared" si="7"/>
        <v>7.1428571428571438E-2</v>
      </c>
      <c r="N16" s="15">
        <f t="shared" si="8"/>
        <v>0</v>
      </c>
      <c r="O16" s="5">
        <v>0</v>
      </c>
    </row>
    <row r="17" spans="1:15" x14ac:dyDescent="0.25">
      <c r="A17" s="4">
        <v>0</v>
      </c>
      <c r="B17">
        <v>0</v>
      </c>
      <c r="C17" s="5">
        <v>0</v>
      </c>
      <c r="D17">
        <f t="shared" si="1"/>
        <v>0</v>
      </c>
      <c r="E17">
        <f t="shared" si="2"/>
        <v>0</v>
      </c>
      <c r="F17">
        <f t="shared" si="3"/>
        <v>0</v>
      </c>
      <c r="G17" s="15">
        <v>4.4333333330000002</v>
      </c>
      <c r="H17" s="20">
        <f>G17/'0%'!$T$5</f>
        <v>4.9597920257827471E-2</v>
      </c>
      <c r="I17" s="30"/>
      <c r="J17" s="15">
        <f t="shared" si="4"/>
        <v>0</v>
      </c>
      <c r="K17">
        <f t="shared" si="5"/>
        <v>0</v>
      </c>
      <c r="L17">
        <v>0</v>
      </c>
      <c r="M17">
        <f t="shared" si="7"/>
        <v>7.1428571428571438E-2</v>
      </c>
      <c r="N17" s="15">
        <f t="shared" si="8"/>
        <v>0</v>
      </c>
      <c r="O17" s="5">
        <v>0</v>
      </c>
    </row>
    <row r="18" spans="1:15" x14ac:dyDescent="0.25">
      <c r="A18" s="4">
        <v>0</v>
      </c>
      <c r="B18">
        <v>0</v>
      </c>
      <c r="C18" s="5">
        <v>0</v>
      </c>
      <c r="D18">
        <f t="shared" si="1"/>
        <v>0</v>
      </c>
      <c r="E18">
        <f t="shared" si="2"/>
        <v>0</v>
      </c>
      <c r="F18">
        <f t="shared" si="3"/>
        <v>0</v>
      </c>
      <c r="G18" s="15">
        <v>4.988888889</v>
      </c>
      <c r="H18" s="20">
        <f>G18/'0%'!$T$5</f>
        <v>5.5813198491064933E-2</v>
      </c>
      <c r="I18" s="30"/>
      <c r="J18" s="15">
        <f t="shared" si="4"/>
        <v>0</v>
      </c>
      <c r="K18">
        <f t="shared" si="5"/>
        <v>0</v>
      </c>
      <c r="L18">
        <v>0</v>
      </c>
      <c r="M18">
        <f t="shared" si="7"/>
        <v>7.1428571428571438E-2</v>
      </c>
      <c r="N18" s="15">
        <f t="shared" si="8"/>
        <v>0</v>
      </c>
      <c r="O18" s="5">
        <v>0</v>
      </c>
    </row>
    <row r="19" spans="1:15" ht="15.75" thickBot="1" x14ac:dyDescent="0.3">
      <c r="A19" s="6">
        <v>0</v>
      </c>
      <c r="B19" s="7">
        <v>0</v>
      </c>
      <c r="C19" s="8">
        <v>0</v>
      </c>
      <c r="D19" s="7">
        <f t="shared" si="1"/>
        <v>0</v>
      </c>
      <c r="E19" s="7">
        <f t="shared" si="2"/>
        <v>0</v>
      </c>
      <c r="F19" s="7">
        <f t="shared" si="3"/>
        <v>0</v>
      </c>
      <c r="G19" s="16">
        <v>5.5444444439999998</v>
      </c>
      <c r="H19" s="22">
        <f>G19/'0%'!$T$5</f>
        <v>6.2028476713114893E-2</v>
      </c>
      <c r="I19" s="30"/>
      <c r="J19" s="16">
        <f t="shared" si="4"/>
        <v>0</v>
      </c>
      <c r="K19" s="7">
        <f t="shared" si="5"/>
        <v>0</v>
      </c>
      <c r="L19" s="7">
        <v>0</v>
      </c>
      <c r="M19" s="7">
        <f t="shared" si="7"/>
        <v>7.1428571428571438E-2</v>
      </c>
      <c r="N19" s="16">
        <f t="shared" si="8"/>
        <v>0</v>
      </c>
      <c r="O19" s="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6"/>
  <sheetViews>
    <sheetView workbookViewId="0">
      <selection activeCell="J2" sqref="J2:O2"/>
    </sheetView>
  </sheetViews>
  <sheetFormatPr baseColWidth="10" defaultRowHeight="15" x14ac:dyDescent="0.25"/>
  <cols>
    <col min="10" max="10" width="18.7109375" bestFit="1" customWidth="1"/>
    <col min="11" max="11" width="15.42578125" bestFit="1" customWidth="1"/>
    <col min="12" max="12" width="12" bestFit="1" customWidth="1"/>
  </cols>
  <sheetData>
    <row r="1" spans="1:15" ht="15.75" thickBot="1" x14ac:dyDescent="0.3">
      <c r="A1" s="1">
        <v>1</v>
      </c>
      <c r="B1" s="2">
        <v>2</v>
      </c>
      <c r="C1" s="3">
        <v>3</v>
      </c>
      <c r="D1" s="1">
        <v>1</v>
      </c>
      <c r="E1" s="2">
        <v>2</v>
      </c>
      <c r="F1" s="3">
        <v>3</v>
      </c>
    </row>
    <row r="2" spans="1:15" ht="15.75" thickBot="1" x14ac:dyDescent="0.3">
      <c r="A2" s="9" t="s">
        <v>5</v>
      </c>
      <c r="B2" s="9" t="s">
        <v>5</v>
      </c>
      <c r="C2" s="9" t="s">
        <v>5</v>
      </c>
      <c r="D2" s="9" t="s">
        <v>5</v>
      </c>
      <c r="E2" s="9" t="s">
        <v>5</v>
      </c>
      <c r="F2" s="9" t="s">
        <v>5</v>
      </c>
      <c r="G2" s="36" t="s">
        <v>0</v>
      </c>
      <c r="H2" s="32" t="s">
        <v>2</v>
      </c>
      <c r="J2" s="14" t="s">
        <v>6</v>
      </c>
      <c r="K2" s="10" t="s">
        <v>7</v>
      </c>
      <c r="L2" s="10" t="s">
        <v>8</v>
      </c>
      <c r="M2" s="10" t="s">
        <v>4</v>
      </c>
      <c r="N2" s="14" t="s">
        <v>9</v>
      </c>
      <c r="O2" s="11" t="s">
        <v>1</v>
      </c>
    </row>
    <row r="3" spans="1:15" x14ac:dyDescent="0.25">
      <c r="A3" s="4">
        <v>1</v>
      </c>
      <c r="B3">
        <v>1</v>
      </c>
      <c r="C3">
        <v>1</v>
      </c>
      <c r="D3" s="4">
        <f>A3*2.8</f>
        <v>2.8</v>
      </c>
      <c r="E3">
        <f t="shared" ref="E3:F3" si="0">B3*2.8</f>
        <v>2.8</v>
      </c>
      <c r="F3" s="5">
        <f t="shared" si="0"/>
        <v>2.8</v>
      </c>
      <c r="G3" s="19">
        <v>0</v>
      </c>
      <c r="H3" s="20">
        <f>G3/'0%'!$T$6</f>
        <v>0</v>
      </c>
      <c r="J3" s="31">
        <f t="shared" ref="J3:J16" si="1">AVERAGE(A3,B3,C3)</f>
        <v>1</v>
      </c>
      <c r="K3" s="2">
        <f>AVERAGE(D3:F3)</f>
        <v>2.7999999999999994</v>
      </c>
      <c r="L3" s="2">
        <v>0</v>
      </c>
      <c r="M3" s="2">
        <f>0.2/2.8</f>
        <v>7.1428571428571438E-2</v>
      </c>
      <c r="N3" s="31">
        <f>(M3+L3)*J3</f>
        <v>7.1428571428571438E-2</v>
      </c>
      <c r="O3" s="3">
        <f>N3/J3*100</f>
        <v>7.1428571428571441</v>
      </c>
    </row>
    <row r="4" spans="1:15" x14ac:dyDescent="0.25">
      <c r="A4" s="4">
        <v>0.9791713107774801</v>
      </c>
      <c r="B4">
        <v>0.97351325068797023</v>
      </c>
      <c r="C4">
        <v>0.98512692020697135</v>
      </c>
      <c r="D4" s="4">
        <f t="shared" ref="D4:D16" si="2">A4*2.8</f>
        <v>2.7416796701769441</v>
      </c>
      <c r="E4">
        <f t="shared" ref="E4:E16" si="3">B4*2.8</f>
        <v>2.7258371019263166</v>
      </c>
      <c r="F4" s="5">
        <f t="shared" ref="F4:F16" si="4">C4*2.8</f>
        <v>2.7583553765795195</v>
      </c>
      <c r="G4" s="19">
        <v>0.125</v>
      </c>
      <c r="H4" s="20">
        <f>G4/'0%'!$T$6</f>
        <v>7.7194776352427553E-4</v>
      </c>
      <c r="J4" s="15">
        <f t="shared" si="1"/>
        <v>0.97927049389080711</v>
      </c>
      <c r="K4">
        <f t="shared" ref="K4:K16" si="5">AVERAGE(D4:F4)</f>
        <v>2.7419573828942601</v>
      </c>
      <c r="L4">
        <f t="shared" ref="L4:L15" si="6">_xlfn.STDEV.S(D4:F4)/K4</f>
        <v>5.9304043612471175E-3</v>
      </c>
      <c r="M4">
        <f t="shared" ref="M4:M16" si="7">0.2/2.8</f>
        <v>7.1428571428571438E-2</v>
      </c>
      <c r="N4" s="15">
        <f t="shared" ref="N4:N15" si="8">(M4+L4)*J4</f>
        <v>7.5755362428582607E-2</v>
      </c>
      <c r="O4" s="5">
        <f t="shared" ref="O4:O15" si="9">N4/J4*100</f>
        <v>7.7358975789818558</v>
      </c>
    </row>
    <row r="5" spans="1:15" x14ac:dyDescent="0.25">
      <c r="A5" s="4">
        <v>0.96368582443172301</v>
      </c>
      <c r="B5">
        <v>0.95222614089364233</v>
      </c>
      <c r="C5">
        <v>0.96313998712802773</v>
      </c>
      <c r="D5" s="4">
        <f t="shared" si="2"/>
        <v>2.6983203084088241</v>
      </c>
      <c r="E5">
        <f t="shared" si="3"/>
        <v>2.6662331945021984</v>
      </c>
      <c r="F5" s="5">
        <f t="shared" si="4"/>
        <v>2.6967919639584776</v>
      </c>
      <c r="G5" s="19">
        <v>0.19444444399999999</v>
      </c>
      <c r="H5" s="20">
        <f>G5/'0%'!$T$6</f>
        <v>1.2008076294041698E-3</v>
      </c>
      <c r="J5" s="15">
        <f t="shared" si="1"/>
        <v>0.95968398415113099</v>
      </c>
      <c r="K5">
        <f t="shared" si="5"/>
        <v>2.6871151556231667</v>
      </c>
      <c r="L5">
        <f t="shared" si="6"/>
        <v>6.7360146583233371E-3</v>
      </c>
      <c r="M5">
        <f t="shared" si="7"/>
        <v>7.1428571428571438E-2</v>
      </c>
      <c r="N5" s="15">
        <f t="shared" si="8"/>
        <v>7.5013301395395235E-2</v>
      </c>
      <c r="O5" s="5">
        <f t="shared" si="9"/>
        <v>7.8164586086894774</v>
      </c>
    </row>
    <row r="6" spans="1:15" x14ac:dyDescent="0.25">
      <c r="A6" s="4">
        <v>0.93490536090152587</v>
      </c>
      <c r="B6">
        <v>0.92983547455354965</v>
      </c>
      <c r="C6">
        <v>0.94114214301280552</v>
      </c>
      <c r="D6" s="4">
        <f t="shared" si="2"/>
        <v>2.6177350105242723</v>
      </c>
      <c r="E6">
        <f t="shared" si="3"/>
        <v>2.6035393287499389</v>
      </c>
      <c r="F6" s="5">
        <f t="shared" si="4"/>
        <v>2.6351980004358553</v>
      </c>
      <c r="G6" s="19">
        <v>0.26388888900000002</v>
      </c>
      <c r="H6" s="20">
        <f>G6/'0%'!$T$6</f>
        <v>1.6296675014596464E-3</v>
      </c>
      <c r="J6" s="15">
        <f t="shared" si="1"/>
        <v>0.93529432615596042</v>
      </c>
      <c r="K6">
        <f t="shared" si="5"/>
        <v>2.618824113236689</v>
      </c>
      <c r="L6">
        <f t="shared" si="6"/>
        <v>6.0551645531886026E-3</v>
      </c>
      <c r="M6">
        <f t="shared" si="7"/>
        <v>7.1428571428571438E-2</v>
      </c>
      <c r="N6" s="15">
        <f t="shared" si="8"/>
        <v>7.2470098633106605E-2</v>
      </c>
      <c r="O6" s="5">
        <f t="shared" si="9"/>
        <v>7.7483735981760047</v>
      </c>
    </row>
    <row r="7" spans="1:15" x14ac:dyDescent="0.25">
      <c r="A7" s="4">
        <v>0.88843163365570776</v>
      </c>
      <c r="B7">
        <v>0.90234623346343545</v>
      </c>
      <c r="C7">
        <v>0.90449916021479948</v>
      </c>
      <c r="D7" s="4">
        <f t="shared" si="2"/>
        <v>2.4876085742359817</v>
      </c>
      <c r="E7">
        <f t="shared" si="3"/>
        <v>2.5265694536976193</v>
      </c>
      <c r="F7" s="5">
        <f t="shared" si="4"/>
        <v>2.5325976486014383</v>
      </c>
      <c r="G7" s="19">
        <v>0.40277777799999998</v>
      </c>
      <c r="H7" s="20">
        <f>G7/'0%'!$T$6</f>
        <v>2.487387239395017E-3</v>
      </c>
      <c r="J7" s="15">
        <f t="shared" si="1"/>
        <v>0.89842567577798083</v>
      </c>
      <c r="K7">
        <f t="shared" si="5"/>
        <v>2.5155918921783464</v>
      </c>
      <c r="L7">
        <f t="shared" si="6"/>
        <v>9.707847185529566E-3</v>
      </c>
      <c r="M7">
        <f t="shared" si="7"/>
        <v>7.1428571428571438E-2</v>
      </c>
      <c r="N7" s="15">
        <f t="shared" si="8"/>
        <v>7.2895041723578843E-2</v>
      </c>
      <c r="O7" s="5">
        <f t="shared" si="9"/>
        <v>8.1136418614101</v>
      </c>
    </row>
    <row r="8" spans="1:15" x14ac:dyDescent="0.25">
      <c r="A8" s="4">
        <v>0.85377405474664603</v>
      </c>
      <c r="B8">
        <v>0.83351252911834328</v>
      </c>
      <c r="C8">
        <v>0.84865006167216983</v>
      </c>
      <c r="D8" s="4">
        <f t="shared" si="2"/>
        <v>2.3905673532906087</v>
      </c>
      <c r="E8">
        <f t="shared" si="3"/>
        <v>2.3338350815313609</v>
      </c>
      <c r="F8" s="5">
        <f t="shared" si="4"/>
        <v>2.3762201726820753</v>
      </c>
      <c r="G8" s="19">
        <v>0.68055555599999995</v>
      </c>
      <c r="H8" s="20">
        <f>G8/'0%'!$T$6</f>
        <v>4.2028267152657587E-3</v>
      </c>
      <c r="J8" s="15">
        <f t="shared" si="1"/>
        <v>0.84531221517905308</v>
      </c>
      <c r="K8">
        <f t="shared" si="5"/>
        <v>2.3668742025013483</v>
      </c>
      <c r="L8">
        <f t="shared" si="6"/>
        <v>1.2462965575407499E-2</v>
      </c>
      <c r="M8">
        <f t="shared" si="7"/>
        <v>7.1428571428571438E-2</v>
      </c>
      <c r="N8" s="15">
        <f t="shared" si="8"/>
        <v>7.0914540979608948E-2</v>
      </c>
      <c r="O8" s="5">
        <f t="shared" si="9"/>
        <v>8.3891537003978947</v>
      </c>
    </row>
    <row r="9" spans="1:15" x14ac:dyDescent="0.25">
      <c r="A9" s="4">
        <v>0.77733501700843022</v>
      </c>
      <c r="B9">
        <v>0.77543423808224377</v>
      </c>
      <c r="C9">
        <v>0.79051857437487516</v>
      </c>
      <c r="D9" s="4">
        <f t="shared" si="2"/>
        <v>2.1765380476236045</v>
      </c>
      <c r="E9">
        <f t="shared" si="3"/>
        <v>2.1712158666302823</v>
      </c>
      <c r="F9" s="5">
        <f t="shared" si="4"/>
        <v>2.2134520082496505</v>
      </c>
      <c r="G9" s="19">
        <v>0.95833333300000001</v>
      </c>
      <c r="H9" s="20">
        <f>G9/'0%'!$T$6</f>
        <v>5.9182661849609183E-3</v>
      </c>
      <c r="J9" s="15">
        <f t="shared" si="1"/>
        <v>0.78109594315518305</v>
      </c>
      <c r="K9">
        <f t="shared" si="5"/>
        <v>2.1870686408345126</v>
      </c>
      <c r="L9">
        <f t="shared" si="6"/>
        <v>1.0517780366509705E-2</v>
      </c>
      <c r="M9">
        <f t="shared" si="7"/>
        <v>7.1428571428571438E-2</v>
      </c>
      <c r="N9" s="15">
        <f t="shared" si="8"/>
        <v>6.4007962943505331E-2</v>
      </c>
      <c r="O9" s="5">
        <f t="shared" si="9"/>
        <v>8.1946351795081149</v>
      </c>
    </row>
    <row r="10" spans="1:15" x14ac:dyDescent="0.25">
      <c r="A10" s="4">
        <v>0.71007216452082422</v>
      </c>
      <c r="B10">
        <v>0.70976296629957325</v>
      </c>
      <c r="C10">
        <v>0.71365636455395243</v>
      </c>
      <c r="D10" s="4">
        <f t="shared" si="2"/>
        <v>1.9882020606583077</v>
      </c>
      <c r="E10">
        <f t="shared" si="3"/>
        <v>1.9873363056388049</v>
      </c>
      <c r="F10" s="5">
        <f t="shared" si="4"/>
        <v>1.9982378207510667</v>
      </c>
      <c r="G10" s="19">
        <v>1.375</v>
      </c>
      <c r="H10" s="20">
        <f>G10/'0%'!$T$6</f>
        <v>8.4914253987670302E-3</v>
      </c>
      <c r="J10" s="15">
        <f t="shared" si="1"/>
        <v>0.71116383179144993</v>
      </c>
      <c r="K10">
        <f t="shared" si="5"/>
        <v>1.9912587290160599</v>
      </c>
      <c r="L10">
        <f t="shared" si="6"/>
        <v>3.0430763251737864E-3</v>
      </c>
      <c r="M10">
        <f t="shared" si="7"/>
        <v>7.1428571428571438E-2</v>
      </c>
      <c r="N10" s="15">
        <f t="shared" si="8"/>
        <v>5.2961542376376576E-2</v>
      </c>
      <c r="O10" s="5">
        <f t="shared" si="9"/>
        <v>7.4471647753745218</v>
      </c>
    </row>
    <row r="11" spans="1:15" x14ac:dyDescent="0.25">
      <c r="A11" s="4">
        <v>0.61290421237311099</v>
      </c>
      <c r="B11">
        <v>0.60803876892302877</v>
      </c>
      <c r="C11">
        <v>0.61606364470816399</v>
      </c>
      <c r="D11" s="4">
        <f t="shared" si="2"/>
        <v>1.7161317946447108</v>
      </c>
      <c r="E11">
        <f t="shared" si="3"/>
        <v>1.7025085529844806</v>
      </c>
      <c r="F11" s="5">
        <f t="shared" si="4"/>
        <v>1.724978205182859</v>
      </c>
      <c r="G11" s="19">
        <v>2.0694444440000002</v>
      </c>
      <c r="H11" s="20">
        <f>G11/'0%'!$T$6</f>
        <v>1.2780024082268304E-2</v>
      </c>
      <c r="J11" s="15">
        <f t="shared" si="1"/>
        <v>0.61233554200143459</v>
      </c>
      <c r="K11">
        <f t="shared" si="5"/>
        <v>1.7145395176040168</v>
      </c>
      <c r="L11">
        <f t="shared" si="6"/>
        <v>6.6018515897778062E-3</v>
      </c>
      <c r="M11">
        <f t="shared" si="7"/>
        <v>7.1428571428571438E-2</v>
      </c>
      <c r="N11" s="15">
        <f t="shared" si="8"/>
        <v>4.77808013715421E-2</v>
      </c>
      <c r="O11" s="5">
        <f t="shared" si="9"/>
        <v>7.8030423018349238</v>
      </c>
    </row>
    <row r="12" spans="1:15" x14ac:dyDescent="0.25">
      <c r="A12" s="4">
        <v>0.50377513397092955</v>
      </c>
      <c r="B12">
        <v>0.50167695105867693</v>
      </c>
      <c r="C12">
        <v>0.50622271247431538</v>
      </c>
      <c r="D12" s="4">
        <f t="shared" si="2"/>
        <v>1.4105703751186027</v>
      </c>
      <c r="E12">
        <f t="shared" si="3"/>
        <v>1.4046954629642954</v>
      </c>
      <c r="F12" s="5">
        <f t="shared" si="4"/>
        <v>1.4174235949280829</v>
      </c>
      <c r="G12" s="19">
        <v>2.763888889</v>
      </c>
      <c r="H12" s="20">
        <f>G12/'0%'!$T$6</f>
        <v>1.7068622771945156E-2</v>
      </c>
      <c r="J12" s="15">
        <f t="shared" si="1"/>
        <v>0.50389159916797388</v>
      </c>
      <c r="K12">
        <f t="shared" si="5"/>
        <v>1.4108964776703272</v>
      </c>
      <c r="L12">
        <f t="shared" si="6"/>
        <v>4.5150932130300532E-3</v>
      </c>
      <c r="M12">
        <f t="shared" si="7"/>
        <v>7.1428571428571438E-2</v>
      </c>
      <c r="N12" s="15">
        <f t="shared" si="8"/>
        <v>3.8267374622932886E-2</v>
      </c>
      <c r="O12" s="5">
        <f t="shared" si="9"/>
        <v>7.5943664641601485</v>
      </c>
    </row>
    <row r="13" spans="1:15" x14ac:dyDescent="0.25">
      <c r="A13" s="4">
        <v>0.38527104319127525</v>
      </c>
      <c r="B13">
        <v>0.36982776699315217</v>
      </c>
      <c r="C13">
        <v>0.40328597936323107</v>
      </c>
      <c r="D13" s="4">
        <f t="shared" si="2"/>
        <v>1.0787589209355706</v>
      </c>
      <c r="E13">
        <f t="shared" si="3"/>
        <v>1.0355177475808259</v>
      </c>
      <c r="F13" s="5">
        <f t="shared" si="4"/>
        <v>1.1292007422170469</v>
      </c>
      <c r="G13" s="19">
        <v>3.4583333330000001</v>
      </c>
      <c r="H13" s="20">
        <f>G13/'0%'!$T$6</f>
        <v>2.135722145544643E-2</v>
      </c>
      <c r="J13" s="15">
        <f t="shared" si="1"/>
        <v>0.38612826318255283</v>
      </c>
      <c r="K13">
        <f t="shared" si="5"/>
        <v>1.0811591369111477</v>
      </c>
      <c r="L13">
        <f t="shared" si="6"/>
        <v>4.3367894967016832E-2</v>
      </c>
      <c r="M13">
        <f t="shared" si="7"/>
        <v>7.1428571428571438E-2</v>
      </c>
      <c r="N13" s="15">
        <f t="shared" si="8"/>
        <v>4.4326160188822787E-2</v>
      </c>
      <c r="O13" s="5">
        <f t="shared" si="9"/>
        <v>11.479646639558826</v>
      </c>
    </row>
    <row r="14" spans="1:15" x14ac:dyDescent="0.25">
      <c r="A14" s="4">
        <v>0.23884827149516108</v>
      </c>
      <c r="B14">
        <v>0.23562171992827735</v>
      </c>
      <c r="C14">
        <v>0.24261211792105858</v>
      </c>
      <c r="D14" s="4">
        <f t="shared" si="2"/>
        <v>0.668775160186451</v>
      </c>
      <c r="E14">
        <f t="shared" si="3"/>
        <v>0.65974081579917654</v>
      </c>
      <c r="F14" s="5">
        <f t="shared" si="4"/>
        <v>0.67931393017896402</v>
      </c>
      <c r="G14" s="19">
        <v>4.1527777779999999</v>
      </c>
      <c r="H14" s="20">
        <f>G14/'0%'!$T$6</f>
        <v>2.5645820145123281E-2</v>
      </c>
      <c r="J14" s="15">
        <f t="shared" si="1"/>
        <v>0.23902736978149899</v>
      </c>
      <c r="K14">
        <f t="shared" si="5"/>
        <v>0.66927663538819715</v>
      </c>
      <c r="L14">
        <f t="shared" si="6"/>
        <v>1.4636979702312123E-2</v>
      </c>
      <c r="M14">
        <f t="shared" si="7"/>
        <v>7.1428571428571438E-2</v>
      </c>
      <c r="N14" s="15">
        <f t="shared" si="8"/>
        <v>2.0572022315610214E-2</v>
      </c>
      <c r="O14" s="5">
        <f t="shared" si="9"/>
        <v>8.6065551130883566</v>
      </c>
    </row>
    <row r="15" spans="1:15" x14ac:dyDescent="0.25">
      <c r="A15" s="4">
        <v>6.8823712837099996E-2</v>
      </c>
      <c r="B15">
        <v>7.1349857742551398E-2</v>
      </c>
      <c r="C15">
        <v>6.7534985774255096E-2</v>
      </c>
      <c r="D15" s="4">
        <f t="shared" si="2"/>
        <v>0.19270639594387998</v>
      </c>
      <c r="E15">
        <f t="shared" si="3"/>
        <v>0.19977960167914391</v>
      </c>
      <c r="F15" s="5">
        <f t="shared" si="4"/>
        <v>0.18909796016791425</v>
      </c>
      <c r="G15" s="19">
        <v>4.8472222220000001</v>
      </c>
      <c r="H15" s="20">
        <f>G15/'0%'!$T$6</f>
        <v>2.9934418828624555E-2</v>
      </c>
      <c r="J15" s="15">
        <f t="shared" si="1"/>
        <v>6.9236185451302168E-2</v>
      </c>
      <c r="K15">
        <f t="shared" si="5"/>
        <v>0.19386131926364603</v>
      </c>
      <c r="L15">
        <f t="shared" si="6"/>
        <v>2.802863623195594E-2</v>
      </c>
      <c r="M15">
        <f t="shared" si="7"/>
        <v>7.1428571428571438E-2</v>
      </c>
      <c r="N15" s="15">
        <f t="shared" si="8"/>
        <v>6.8860376740529439E-3</v>
      </c>
      <c r="O15" s="5">
        <f t="shared" si="9"/>
        <v>9.9457207660527374</v>
      </c>
    </row>
    <row r="16" spans="1:15" ht="15.75" thickBot="1" x14ac:dyDescent="0.3">
      <c r="A16" s="6">
        <v>0</v>
      </c>
      <c r="B16" s="7">
        <v>0</v>
      </c>
      <c r="C16" s="7">
        <v>0</v>
      </c>
      <c r="D16" s="6">
        <f t="shared" si="2"/>
        <v>0</v>
      </c>
      <c r="E16" s="7">
        <f t="shared" si="3"/>
        <v>0</v>
      </c>
      <c r="F16" s="8">
        <f t="shared" si="4"/>
        <v>0</v>
      </c>
      <c r="G16" s="21">
        <v>5.5416666670000003</v>
      </c>
      <c r="H16" s="22">
        <f>G16/'0%'!$T$6</f>
        <v>3.422301751830141E-2</v>
      </c>
      <c r="J16" s="16">
        <f t="shared" si="1"/>
        <v>0</v>
      </c>
      <c r="K16" s="7">
        <f t="shared" si="5"/>
        <v>0</v>
      </c>
      <c r="L16" s="7">
        <v>0</v>
      </c>
      <c r="M16" s="7">
        <f t="shared" si="7"/>
        <v>7.1428571428571438E-2</v>
      </c>
      <c r="N16" s="16">
        <v>0</v>
      </c>
      <c r="O16" s="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Q18"/>
  <sheetViews>
    <sheetView topLeftCell="I1" workbookViewId="0">
      <selection activeCell="I2" sqref="I2:P18"/>
    </sheetView>
  </sheetViews>
  <sheetFormatPr baseColWidth="10" defaultRowHeight="15" x14ac:dyDescent="0.25"/>
  <cols>
    <col min="12" max="12" width="18.7109375" bestFit="1" customWidth="1"/>
    <col min="13" max="13" width="15.42578125" bestFit="1" customWidth="1"/>
    <col min="14" max="14" width="12" bestFit="1" customWidth="1"/>
  </cols>
  <sheetData>
    <row r="1" spans="3:17" ht="15.75" thickBot="1" x14ac:dyDescent="0.3">
      <c r="C1" s="1">
        <v>1</v>
      </c>
      <c r="D1" s="2">
        <v>2</v>
      </c>
      <c r="E1" s="3">
        <v>3</v>
      </c>
      <c r="F1" s="1">
        <v>1</v>
      </c>
      <c r="G1" s="2">
        <v>2</v>
      </c>
      <c r="H1" s="3">
        <v>3</v>
      </c>
    </row>
    <row r="2" spans="3:17" ht="15.75" thickBot="1" x14ac:dyDescent="0.3">
      <c r="C2" s="9" t="s">
        <v>5</v>
      </c>
      <c r="D2" s="9" t="s">
        <v>5</v>
      </c>
      <c r="E2" s="9" t="s">
        <v>5</v>
      </c>
      <c r="F2" s="9" t="s">
        <v>5</v>
      </c>
      <c r="G2" s="9" t="s">
        <v>5</v>
      </c>
      <c r="H2" s="9" t="s">
        <v>5</v>
      </c>
      <c r="I2" s="17" t="s">
        <v>0</v>
      </c>
      <c r="J2" s="18" t="s">
        <v>2</v>
      </c>
      <c r="K2" s="30"/>
      <c r="L2" s="14" t="s">
        <v>6</v>
      </c>
      <c r="M2" s="10" t="s">
        <v>7</v>
      </c>
      <c r="N2" s="10" t="s">
        <v>8</v>
      </c>
      <c r="O2" s="10" t="s">
        <v>4</v>
      </c>
      <c r="P2" s="14" t="s">
        <v>9</v>
      </c>
      <c r="Q2" s="11" t="s">
        <v>1</v>
      </c>
    </row>
    <row r="3" spans="3:17" x14ac:dyDescent="0.25">
      <c r="C3" s="4">
        <v>1</v>
      </c>
      <c r="D3">
        <v>1</v>
      </c>
      <c r="E3" s="5">
        <v>1</v>
      </c>
      <c r="F3">
        <f>C3*2.8</f>
        <v>2.8</v>
      </c>
      <c r="G3">
        <f t="shared" ref="G3:H3" si="0">D3*2.8</f>
        <v>2.8</v>
      </c>
      <c r="H3" s="5">
        <f t="shared" si="0"/>
        <v>2.8</v>
      </c>
      <c r="I3" s="19">
        <v>0</v>
      </c>
      <c r="J3" s="20">
        <f>I3/'0%'!$T$7</f>
        <v>0</v>
      </c>
      <c r="K3" s="30"/>
      <c r="L3" s="31">
        <v>1</v>
      </c>
      <c r="M3" s="2">
        <f>AVERAGE(F3:H3)</f>
        <v>2.7999999999999994</v>
      </c>
      <c r="N3" s="2">
        <v>0</v>
      </c>
      <c r="O3" s="2">
        <f>0.2/2.8</f>
        <v>7.1428571428571438E-2</v>
      </c>
      <c r="P3" s="31">
        <f>(O3+N3)*L3</f>
        <v>7.1428571428571438E-2</v>
      </c>
      <c r="Q3" s="3">
        <f>P3/L3*100</f>
        <v>7.1428571428571441</v>
      </c>
    </row>
    <row r="4" spans="3:17" x14ac:dyDescent="0.25">
      <c r="C4" s="4">
        <v>0.98657005144499998</v>
      </c>
      <c r="D4">
        <v>0.99742919101778804</v>
      </c>
      <c r="E4" s="5">
        <v>0.99776325670382471</v>
      </c>
      <c r="F4">
        <f t="shared" ref="F4:F18" si="1">C4*2.8</f>
        <v>2.7623961440459999</v>
      </c>
      <c r="G4">
        <f t="shared" ref="G4:G18" si="2">D4*2.8</f>
        <v>2.7928017348498062</v>
      </c>
      <c r="H4" s="5">
        <f t="shared" ref="H4:H18" si="3">E4*2.8</f>
        <v>2.793737118770709</v>
      </c>
      <c r="I4" s="19">
        <v>0.25</v>
      </c>
      <c r="J4" s="20">
        <f>I4/'0%'!$T$7</f>
        <v>7.3762401815397212E-4</v>
      </c>
      <c r="K4" s="30"/>
      <c r="L4" s="15">
        <v>0.99653540549999997</v>
      </c>
      <c r="M4">
        <f t="shared" ref="M4:M18" si="4">AVERAGE(F4:H4)</f>
        <v>2.7829783325555049</v>
      </c>
      <c r="N4">
        <f t="shared" ref="N4:N17" si="5">_xlfn.STDEV.S(F4:H4)/M4</f>
        <v>6.4071044319950251E-3</v>
      </c>
      <c r="O4">
        <f t="shared" ref="O4:O18" si="6">0.2/2.8</f>
        <v>7.1428571428571438E-2</v>
      </c>
      <c r="P4" s="15">
        <f t="shared" ref="P4:P18" si="7">(O4+N4)*L4</f>
        <v>7.7566006806076157E-2</v>
      </c>
      <c r="Q4" s="5">
        <f t="shared" ref="Q4:Q17" si="8">P4/L4*100</f>
        <v>7.7835675860566456</v>
      </c>
    </row>
    <row r="5" spans="3:17" x14ac:dyDescent="0.25">
      <c r="C5" s="4">
        <v>0.97402925614499991</v>
      </c>
      <c r="D5">
        <v>0.99138949301237478</v>
      </c>
      <c r="E5" s="5">
        <v>0.98508017886068833</v>
      </c>
      <c r="F5">
        <f t="shared" si="1"/>
        <v>2.7272819172059997</v>
      </c>
      <c r="G5">
        <f t="shared" si="2"/>
        <v>2.7758905804346492</v>
      </c>
      <c r="H5" s="5">
        <f t="shared" si="3"/>
        <v>2.7582245008099271</v>
      </c>
      <c r="I5" s="19">
        <v>0.5</v>
      </c>
      <c r="J5" s="20">
        <f>I5/'0%'!$T$7</f>
        <v>1.4752480363079442E-3</v>
      </c>
      <c r="K5" s="30"/>
      <c r="L5" s="15">
        <v>0.98386793549999996</v>
      </c>
      <c r="M5">
        <f t="shared" si="4"/>
        <v>2.753798999483525</v>
      </c>
      <c r="N5">
        <f t="shared" si="5"/>
        <v>8.9348063445239892E-3</v>
      </c>
      <c r="O5">
        <f t="shared" si="6"/>
        <v>7.1428571428571438E-2</v>
      </c>
      <c r="P5" s="15">
        <f t="shared" si="7"/>
        <v>7.9066950579421993E-2</v>
      </c>
      <c r="Q5" s="5">
        <f t="shared" si="8"/>
        <v>8.0363377773095444</v>
      </c>
    </row>
    <row r="6" spans="3:17" x14ac:dyDescent="0.25">
      <c r="C6" s="4">
        <v>0.94333059116999995</v>
      </c>
      <c r="D6">
        <v>0.96972025443336074</v>
      </c>
      <c r="E6" s="5">
        <v>0.95403321985655798</v>
      </c>
      <c r="F6">
        <f t="shared" si="1"/>
        <v>2.6413256552759998</v>
      </c>
      <c r="G6">
        <f t="shared" si="2"/>
        <v>2.7152167124134099</v>
      </c>
      <c r="H6" s="5">
        <f t="shared" si="3"/>
        <v>2.6712930155983621</v>
      </c>
      <c r="I6" s="19">
        <v>1</v>
      </c>
      <c r="J6" s="20">
        <f>I6/'0%'!$T$7</f>
        <v>2.9504960726158885E-3</v>
      </c>
      <c r="K6" s="30"/>
      <c r="L6" s="15">
        <v>0.95285918299999994</v>
      </c>
      <c r="M6">
        <f t="shared" si="4"/>
        <v>2.6759451277625907</v>
      </c>
      <c r="N6">
        <f t="shared" si="5"/>
        <v>1.3888382266767673E-2</v>
      </c>
      <c r="O6">
        <f t="shared" si="6"/>
        <v>7.1428571428571438E-2</v>
      </c>
      <c r="P6" s="15">
        <f t="shared" si="7"/>
        <v>8.1295042794189643E-2</v>
      </c>
      <c r="Q6" s="5">
        <f t="shared" si="8"/>
        <v>8.5316953695339102</v>
      </c>
    </row>
    <row r="7" spans="3:17" x14ac:dyDescent="0.25">
      <c r="C7" s="4">
        <v>0.90086148157500001</v>
      </c>
      <c r="D7">
        <v>0.88526743788096773</v>
      </c>
      <c r="E7" s="5">
        <v>0.91108227376129114</v>
      </c>
      <c r="F7">
        <f t="shared" si="1"/>
        <v>2.5224121484099999</v>
      </c>
      <c r="G7">
        <f t="shared" si="2"/>
        <v>2.4787488260667097</v>
      </c>
      <c r="H7" s="5">
        <f t="shared" si="3"/>
        <v>2.5510303665316152</v>
      </c>
      <c r="I7" s="19">
        <v>2.5</v>
      </c>
      <c r="J7" s="20">
        <f>I7/'0%'!$T$7</f>
        <v>7.3762401815397208E-3</v>
      </c>
      <c r="K7" s="30"/>
      <c r="L7" s="15">
        <v>0.90996109250000001</v>
      </c>
      <c r="M7">
        <f t="shared" si="4"/>
        <v>2.5173971136694413</v>
      </c>
      <c r="N7">
        <f t="shared" si="5"/>
        <v>1.4459696996729134E-2</v>
      </c>
      <c r="O7">
        <f t="shared" si="6"/>
        <v>7.1428571428571438E-2</v>
      </c>
      <c r="P7" s="15">
        <f t="shared" si="7"/>
        <v>7.8154982569219766E-2</v>
      </c>
      <c r="Q7" s="5">
        <f t="shared" si="8"/>
        <v>8.5888268425300573</v>
      </c>
    </row>
    <row r="8" spans="3:17" x14ac:dyDescent="0.25">
      <c r="C8" s="4">
        <v>0.80380916451000006</v>
      </c>
      <c r="D8">
        <v>0.84879604722878699</v>
      </c>
      <c r="E8" s="5">
        <v>0.81292884228058193</v>
      </c>
      <c r="F8">
        <f t="shared" si="1"/>
        <v>2.250665660628</v>
      </c>
      <c r="G8">
        <f t="shared" si="2"/>
        <v>2.3766289322406036</v>
      </c>
      <c r="H8" s="5">
        <f t="shared" si="3"/>
        <v>2.2762007583856292</v>
      </c>
      <c r="I8" s="19">
        <v>5</v>
      </c>
      <c r="J8" s="20">
        <f>I8/'0%'!$T$7</f>
        <v>1.4752480363079442E-2</v>
      </c>
      <c r="K8" s="30"/>
      <c r="L8" s="15">
        <v>0.81192844900000005</v>
      </c>
      <c r="M8">
        <f t="shared" si="4"/>
        <v>2.3011651170847442</v>
      </c>
      <c r="N8">
        <f t="shared" si="5"/>
        <v>2.8937099752577737E-2</v>
      </c>
      <c r="O8">
        <f t="shared" si="6"/>
        <v>7.1428571428571438E-2</v>
      </c>
      <c r="P8" s="15">
        <f t="shared" si="7"/>
        <v>8.1489743734954448E-2</v>
      </c>
      <c r="Q8" s="5">
        <f t="shared" si="8"/>
        <v>10.036567118114917</v>
      </c>
    </row>
    <row r="9" spans="3:17" x14ac:dyDescent="0.25">
      <c r="C9" s="4">
        <v>0.72712096973999996</v>
      </c>
      <c r="D9">
        <v>0.74056654087185891</v>
      </c>
      <c r="E9" s="5">
        <v>0.73537057578710718</v>
      </c>
      <c r="F9">
        <f t="shared" si="1"/>
        <v>2.0359387152719997</v>
      </c>
      <c r="G9">
        <f t="shared" si="2"/>
        <v>2.0735863144412048</v>
      </c>
      <c r="H9" s="5">
        <f t="shared" si="3"/>
        <v>2.0590376122039</v>
      </c>
      <c r="I9" s="19">
        <v>7.5</v>
      </c>
      <c r="J9" s="20">
        <f>I9/'0%'!$T$7</f>
        <v>2.2128720544619163E-2</v>
      </c>
      <c r="K9" s="30"/>
      <c r="L9" s="15">
        <v>0.73446562599999998</v>
      </c>
      <c r="M9">
        <f t="shared" si="4"/>
        <v>2.0561875473057012</v>
      </c>
      <c r="N9">
        <f t="shared" si="5"/>
        <v>9.2330733399943483E-3</v>
      </c>
      <c r="O9">
        <f t="shared" si="6"/>
        <v>7.1428571428571438E-2</v>
      </c>
      <c r="P9" s="15">
        <f t="shared" si="7"/>
        <v>5.924320541913429E-2</v>
      </c>
      <c r="Q9" s="5">
        <f t="shared" si="8"/>
        <v>8.0661644768565779</v>
      </c>
    </row>
    <row r="10" spans="3:17" x14ac:dyDescent="0.25">
      <c r="C10" s="4">
        <v>0.68008516983</v>
      </c>
      <c r="D10">
        <v>0.68175165613914224</v>
      </c>
      <c r="E10" s="5">
        <v>0.68780112764591006</v>
      </c>
      <c r="F10">
        <f t="shared" si="1"/>
        <v>1.9042384755239998</v>
      </c>
      <c r="G10">
        <f t="shared" si="2"/>
        <v>1.9089046371895981</v>
      </c>
      <c r="H10" s="5">
        <f t="shared" si="3"/>
        <v>1.9258431574085479</v>
      </c>
      <c r="I10" s="19">
        <v>10</v>
      </c>
      <c r="J10" s="20">
        <f>I10/'0%'!$T$7</f>
        <v>2.9504960726158883E-2</v>
      </c>
      <c r="K10" s="30"/>
      <c r="L10" s="15">
        <v>0.68695471699999999</v>
      </c>
      <c r="M10">
        <f t="shared" si="4"/>
        <v>1.9129954233740485</v>
      </c>
      <c r="N10">
        <f t="shared" si="5"/>
        <v>5.9427438469259073E-3</v>
      </c>
      <c r="O10">
        <f t="shared" si="6"/>
        <v>7.1428571428571438E-2</v>
      </c>
      <c r="P10" s="15">
        <f t="shared" si="7"/>
        <v>5.3150589988997056E-2</v>
      </c>
      <c r="Q10" s="5">
        <f t="shared" si="8"/>
        <v>7.7371315275497343</v>
      </c>
    </row>
    <row r="11" spans="3:17" x14ac:dyDescent="0.25">
      <c r="C11" s="4">
        <v>0.6131299041449999</v>
      </c>
      <c r="D11">
        <v>0.62516234714427166</v>
      </c>
      <c r="E11" s="5">
        <v>0.6200862159217122</v>
      </c>
      <c r="F11">
        <f t="shared" si="1"/>
        <v>1.7167637316059996</v>
      </c>
      <c r="G11">
        <f t="shared" si="2"/>
        <v>1.7504545720039606</v>
      </c>
      <c r="H11" s="5">
        <f t="shared" si="3"/>
        <v>1.7362414045807941</v>
      </c>
      <c r="I11" s="19">
        <v>12.5</v>
      </c>
      <c r="J11" s="20">
        <f>I11/'0%'!$T$7</f>
        <v>3.6881200907698607E-2</v>
      </c>
      <c r="K11" s="30"/>
      <c r="L11" s="15">
        <v>0.61932313549999995</v>
      </c>
      <c r="M11">
        <f t="shared" si="4"/>
        <v>1.7344865693969183</v>
      </c>
      <c r="N11">
        <f t="shared" si="5"/>
        <v>9.7514929687806794E-3</v>
      </c>
      <c r="O11">
        <f t="shared" si="6"/>
        <v>7.1428571428571438E-2</v>
      </c>
      <c r="P11" s="15">
        <f t="shared" si="7"/>
        <v>5.0276692022660031E-2</v>
      </c>
      <c r="Q11" s="5">
        <f t="shared" si="8"/>
        <v>8.1180064397352112</v>
      </c>
    </row>
    <row r="12" spans="3:17" x14ac:dyDescent="0.25">
      <c r="C12" s="4">
        <v>0.54617463846000003</v>
      </c>
      <c r="D12">
        <v>0.55196327462732397</v>
      </c>
      <c r="E12" s="5">
        <v>0.55237130419751457</v>
      </c>
      <c r="F12">
        <f t="shared" si="1"/>
        <v>1.529288987688</v>
      </c>
      <c r="G12">
        <f t="shared" si="2"/>
        <v>1.5454971689565071</v>
      </c>
      <c r="H12" s="5">
        <f t="shared" si="3"/>
        <v>1.5466396517530407</v>
      </c>
      <c r="I12" s="19">
        <v>15</v>
      </c>
      <c r="J12" s="20">
        <f>I12/'0%'!$T$7</f>
        <v>4.4257441089238327E-2</v>
      </c>
      <c r="K12" s="30"/>
      <c r="L12" s="15">
        <v>0.55169155400000003</v>
      </c>
      <c r="M12">
        <f t="shared" si="4"/>
        <v>1.5404752694658495</v>
      </c>
      <c r="N12">
        <f t="shared" si="5"/>
        <v>6.2996347583350798E-3</v>
      </c>
      <c r="O12">
        <f t="shared" si="6"/>
        <v>7.1428571428571438E-2</v>
      </c>
      <c r="P12" s="15">
        <f t="shared" si="7"/>
        <v>4.2881994860886868E-2</v>
      </c>
      <c r="Q12" s="5">
        <f t="shared" si="8"/>
        <v>7.772820618690651</v>
      </c>
    </row>
    <row r="13" spans="3:17" x14ac:dyDescent="0.25">
      <c r="C13" s="4">
        <v>0.49243905710999997</v>
      </c>
      <c r="D13">
        <v>0.5030489309439603</v>
      </c>
      <c r="E13" s="5">
        <v>0.49802606173843067</v>
      </c>
      <c r="F13">
        <f t="shared" si="1"/>
        <v>1.3788293599079999</v>
      </c>
      <c r="G13">
        <f t="shared" si="2"/>
        <v>1.4085370066430887</v>
      </c>
      <c r="H13" s="5">
        <f t="shared" si="3"/>
        <v>1.3944729728676057</v>
      </c>
      <c r="I13" s="19">
        <v>17.5</v>
      </c>
      <c r="J13" s="20">
        <f>I13/'0%'!$T$7</f>
        <v>5.1633681270778047E-2</v>
      </c>
      <c r="K13" s="30"/>
      <c r="L13" s="15">
        <v>0.49741318899999998</v>
      </c>
      <c r="M13">
        <f t="shared" si="4"/>
        <v>1.3939464464728981</v>
      </c>
      <c r="N13">
        <f t="shared" si="5"/>
        <v>1.0660969590123566E-2</v>
      </c>
      <c r="O13">
        <f t="shared" si="6"/>
        <v>7.1428571428571438E-2</v>
      </c>
      <c r="P13" s="15">
        <f t="shared" si="7"/>
        <v>4.0832420381655389E-2</v>
      </c>
      <c r="Q13" s="5">
        <f t="shared" si="8"/>
        <v>8.2089541018694998</v>
      </c>
    </row>
    <row r="14" spans="3:17" x14ac:dyDescent="0.25">
      <c r="C14" s="4">
        <v>0.42680269169999996</v>
      </c>
      <c r="D14">
        <v>0.43391212131200002</v>
      </c>
      <c r="E14" s="5">
        <v>0.4316450139722196</v>
      </c>
      <c r="F14">
        <f t="shared" si="1"/>
        <v>1.1950475367599998</v>
      </c>
      <c r="G14">
        <f t="shared" si="2"/>
        <v>1.2149539396736</v>
      </c>
      <c r="H14" s="5">
        <f t="shared" si="3"/>
        <v>1.2086060391222149</v>
      </c>
      <c r="I14" s="19">
        <v>20</v>
      </c>
      <c r="J14" s="20">
        <f>I14/'0%'!$T$7</f>
        <v>5.9009921452317766E-2</v>
      </c>
      <c r="K14" s="30"/>
      <c r="L14" s="15">
        <v>0.43111382999999998</v>
      </c>
      <c r="M14">
        <f t="shared" si="4"/>
        <v>1.2062025051852714</v>
      </c>
      <c r="N14">
        <f t="shared" si="5"/>
        <v>8.4301992575422525E-3</v>
      </c>
      <c r="O14">
        <f t="shared" si="6"/>
        <v>7.1428571428571438E-2</v>
      </c>
      <c r="P14" s="15">
        <f t="shared" si="7"/>
        <v>3.4428220489582197E-2</v>
      </c>
      <c r="Q14" s="5">
        <f t="shared" si="8"/>
        <v>7.9858770686113694</v>
      </c>
    </row>
    <row r="15" spans="3:17" x14ac:dyDescent="0.25">
      <c r="C15" s="4">
        <v>0.34132259402999998</v>
      </c>
      <c r="D15">
        <v>0.34657788197252798</v>
      </c>
      <c r="E15" s="5">
        <v>0.34519509537833964</v>
      </c>
      <c r="F15">
        <f t="shared" si="1"/>
        <v>0.9557032632839999</v>
      </c>
      <c r="G15">
        <f t="shared" si="2"/>
        <v>0.9704180695230783</v>
      </c>
      <c r="H15" s="5">
        <f t="shared" si="3"/>
        <v>0.96654626705935098</v>
      </c>
      <c r="I15" s="19">
        <v>22.5</v>
      </c>
      <c r="J15" s="20">
        <f>I15/'0%'!$T$7</f>
        <v>6.6386161633857493E-2</v>
      </c>
      <c r="K15" s="30"/>
      <c r="L15" s="15">
        <v>0.344770297</v>
      </c>
      <c r="M15">
        <f t="shared" si="4"/>
        <v>0.96422253328880958</v>
      </c>
      <c r="N15">
        <f t="shared" si="5"/>
        <v>7.9106833967697975E-3</v>
      </c>
      <c r="O15">
        <f t="shared" si="6"/>
        <v>7.1428571428571438E-2</v>
      </c>
      <c r="P15" s="15">
        <f t="shared" si="7"/>
        <v>2.7353818449891581E-2</v>
      </c>
      <c r="Q15" s="5">
        <f t="shared" si="8"/>
        <v>7.9339254825341241</v>
      </c>
    </row>
    <row r="16" spans="3:17" x14ac:dyDescent="0.25">
      <c r="C16" s="4">
        <v>0.24960991869000002</v>
      </c>
      <c r="D16">
        <v>0.25291727071369102</v>
      </c>
      <c r="E16" s="5">
        <v>0.25244188693233977</v>
      </c>
      <c r="F16">
        <f t="shared" si="1"/>
        <v>0.69890777233199997</v>
      </c>
      <c r="G16">
        <f t="shared" si="2"/>
        <v>0.70816835799833477</v>
      </c>
      <c r="H16" s="5">
        <f t="shared" si="3"/>
        <v>0.7068372834105513</v>
      </c>
      <c r="I16" s="19">
        <v>25</v>
      </c>
      <c r="J16" s="20">
        <f>I16/'0%'!$T$7</f>
        <v>7.3762401815397213E-2</v>
      </c>
      <c r="K16" s="30"/>
      <c r="L16" s="15">
        <v>0.25213123100000001</v>
      </c>
      <c r="M16">
        <f t="shared" si="4"/>
        <v>0.70463780458029535</v>
      </c>
      <c r="N16">
        <f t="shared" si="5"/>
        <v>7.1054725857944492E-3</v>
      </c>
      <c r="O16">
        <f t="shared" si="6"/>
        <v>7.1428571428571438E-2</v>
      </c>
      <c r="P16" s="15">
        <f t="shared" si="7"/>
        <v>1.9800885192750254E-2</v>
      </c>
      <c r="Q16" s="5">
        <f t="shared" si="8"/>
        <v>7.8534044014365891</v>
      </c>
    </row>
    <row r="17" spans="3:17" x14ac:dyDescent="0.25">
      <c r="C17" s="4">
        <v>9.9009032631299995E-2</v>
      </c>
      <c r="D17">
        <v>0.10074840756539</v>
      </c>
      <c r="E17" s="5">
        <v>0.1001323471117027</v>
      </c>
      <c r="F17">
        <f t="shared" si="1"/>
        <v>0.27722529136763996</v>
      </c>
      <c r="G17">
        <f t="shared" si="2"/>
        <v>0.28209554118309199</v>
      </c>
      <c r="H17" s="5">
        <f t="shared" si="3"/>
        <v>0.28037057191276754</v>
      </c>
      <c r="I17" s="19">
        <v>30</v>
      </c>
      <c r="J17" s="20">
        <f>I17/'0%'!$T$7</f>
        <v>8.8514882178476653E-2</v>
      </c>
      <c r="K17" s="30"/>
      <c r="L17" s="15">
        <v>0.10000912386999999</v>
      </c>
      <c r="M17">
        <f t="shared" si="4"/>
        <v>0.27989713482116652</v>
      </c>
      <c r="N17">
        <f t="shared" si="5"/>
        <v>8.8225297647573225E-3</v>
      </c>
      <c r="O17">
        <f t="shared" si="6"/>
        <v>7.1428571428571438E-2</v>
      </c>
      <c r="P17" s="15">
        <f t="shared" si="7"/>
        <v>8.0258423199475199E-3</v>
      </c>
      <c r="Q17" s="5">
        <f t="shared" si="8"/>
        <v>8.0251101193328758</v>
      </c>
    </row>
    <row r="18" spans="3:17" ht="15.75" thickBot="1" x14ac:dyDescent="0.3">
      <c r="C18" s="6">
        <v>0</v>
      </c>
      <c r="D18" s="7">
        <v>0</v>
      </c>
      <c r="E18" s="8">
        <v>0</v>
      </c>
      <c r="F18" s="7">
        <f t="shared" si="1"/>
        <v>0</v>
      </c>
      <c r="G18" s="7">
        <f t="shared" si="2"/>
        <v>0</v>
      </c>
      <c r="H18" s="8">
        <f t="shared" si="3"/>
        <v>0</v>
      </c>
      <c r="I18" s="21">
        <v>35</v>
      </c>
      <c r="J18" s="22">
        <f>I18/'0%'!$T$7</f>
        <v>0.10326736254155609</v>
      </c>
      <c r="K18" s="30"/>
      <c r="L18" s="16">
        <v>0</v>
      </c>
      <c r="M18" s="7">
        <f t="shared" si="4"/>
        <v>0</v>
      </c>
      <c r="N18" s="7">
        <v>0</v>
      </c>
      <c r="O18" s="7">
        <f t="shared" si="6"/>
        <v>7.1428571428571438E-2</v>
      </c>
      <c r="P18" s="16">
        <f t="shared" si="7"/>
        <v>0</v>
      </c>
      <c r="Q18" s="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A71F-7138-410A-B151-09BD26637A16}">
  <dimension ref="A1:X20"/>
  <sheetViews>
    <sheetView tabSelected="1" topLeftCell="L1" workbookViewId="0">
      <selection activeCell="U10" sqref="U10"/>
    </sheetView>
  </sheetViews>
  <sheetFormatPr baseColWidth="10" defaultRowHeight="15" x14ac:dyDescent="0.25"/>
  <cols>
    <col min="14" max="14" width="12" customWidth="1"/>
  </cols>
  <sheetData>
    <row r="1" spans="1:24" ht="15.75" thickBot="1" x14ac:dyDescent="0.3">
      <c r="A1" s="24">
        <v>0</v>
      </c>
      <c r="B1" s="25"/>
      <c r="C1" s="25"/>
      <c r="D1" s="25"/>
      <c r="E1" s="24">
        <v>0.2</v>
      </c>
      <c r="F1" s="25"/>
      <c r="G1" s="25"/>
      <c r="H1" s="26"/>
      <c r="I1" s="33">
        <v>0.4</v>
      </c>
      <c r="J1" s="34"/>
      <c r="K1" s="34"/>
      <c r="L1" s="35"/>
      <c r="M1" s="33">
        <v>0.5</v>
      </c>
      <c r="N1" s="34"/>
      <c r="O1" s="34"/>
      <c r="P1" s="35"/>
      <c r="Q1" s="33">
        <v>0.6</v>
      </c>
      <c r="R1" s="34"/>
      <c r="S1" s="34"/>
      <c r="T1" s="35"/>
      <c r="U1" s="33">
        <v>0.7</v>
      </c>
      <c r="V1" s="34"/>
      <c r="W1" s="34"/>
      <c r="X1" s="35"/>
    </row>
    <row r="2" spans="1:24" ht="15.75" thickBot="1" x14ac:dyDescent="0.3">
      <c r="A2" s="27" t="s">
        <v>0</v>
      </c>
      <c r="B2" s="28" t="s">
        <v>2</v>
      </c>
      <c r="C2" s="28" t="s">
        <v>6</v>
      </c>
      <c r="D2" s="28" t="s">
        <v>9</v>
      </c>
      <c r="E2" s="27" t="s">
        <v>0</v>
      </c>
      <c r="F2" s="28" t="s">
        <v>2</v>
      </c>
      <c r="G2" s="28" t="s">
        <v>6</v>
      </c>
      <c r="H2" s="29" t="s">
        <v>9</v>
      </c>
      <c r="I2" s="27" t="s">
        <v>0</v>
      </c>
      <c r="J2" s="28" t="s">
        <v>2</v>
      </c>
      <c r="K2" s="28" t="s">
        <v>6</v>
      </c>
      <c r="L2" s="28" t="s">
        <v>9</v>
      </c>
      <c r="M2" s="27" t="s">
        <v>0</v>
      </c>
      <c r="N2" s="28" t="s">
        <v>2</v>
      </c>
      <c r="O2" s="28" t="s">
        <v>6</v>
      </c>
      <c r="P2" s="29" t="s">
        <v>9</v>
      </c>
      <c r="Q2" s="27" t="s">
        <v>0</v>
      </c>
      <c r="R2" s="28" t="s">
        <v>2</v>
      </c>
      <c r="S2" s="28" t="s">
        <v>6</v>
      </c>
      <c r="T2" s="28" t="s">
        <v>9</v>
      </c>
      <c r="U2" s="27" t="s">
        <v>0</v>
      </c>
      <c r="V2" s="28" t="s">
        <v>2</v>
      </c>
      <c r="W2" s="28" t="s">
        <v>6</v>
      </c>
      <c r="X2" s="29" t="s">
        <v>9</v>
      </c>
    </row>
    <row r="3" spans="1:24" x14ac:dyDescent="0.25">
      <c r="A3" s="4">
        <v>0</v>
      </c>
      <c r="B3" s="23">
        <v>0</v>
      </c>
      <c r="C3" s="23">
        <v>1</v>
      </c>
      <c r="D3" s="23">
        <v>7.1428571428571438E-2</v>
      </c>
      <c r="E3" s="4">
        <v>0</v>
      </c>
      <c r="F3" s="23">
        <v>0</v>
      </c>
      <c r="G3" s="23">
        <v>1</v>
      </c>
      <c r="H3" s="5">
        <v>7.1428571428571438E-2</v>
      </c>
      <c r="I3" s="4">
        <v>0</v>
      </c>
      <c r="J3" s="23">
        <v>0</v>
      </c>
      <c r="K3" s="23">
        <v>1</v>
      </c>
      <c r="L3" s="23">
        <v>7.1428571428571438E-2</v>
      </c>
      <c r="M3" s="4">
        <v>0</v>
      </c>
      <c r="N3" s="23">
        <v>0</v>
      </c>
      <c r="O3" s="23">
        <v>1</v>
      </c>
      <c r="P3" s="5">
        <v>7.1428571428571438E-2</v>
      </c>
      <c r="Q3" s="4">
        <v>0</v>
      </c>
      <c r="R3" s="23">
        <v>0</v>
      </c>
      <c r="S3" s="23">
        <v>1</v>
      </c>
      <c r="T3" s="23">
        <v>7.1428571428571438E-2</v>
      </c>
      <c r="U3" s="4">
        <v>0</v>
      </c>
      <c r="V3" s="23">
        <v>0</v>
      </c>
      <c r="W3" s="23">
        <v>1</v>
      </c>
      <c r="X3" s="5">
        <v>7.1428571428571438E-2</v>
      </c>
    </row>
    <row r="4" spans="1:24" x14ac:dyDescent="0.25">
      <c r="A4" s="4">
        <v>1.1111111E-2</v>
      </c>
      <c r="B4" s="23">
        <v>7.4830712248717191E-4</v>
      </c>
      <c r="C4" s="23">
        <v>0.98362920270333509</v>
      </c>
      <c r="D4" s="23">
        <v>7.9724672556366033E-2</v>
      </c>
      <c r="E4" s="4">
        <v>3.3333333E-2</v>
      </c>
      <c r="F4" s="23">
        <v>1.2753792958161805E-3</v>
      </c>
      <c r="G4" s="23">
        <v>0.97858457278620703</v>
      </c>
      <c r="H4" s="5">
        <v>7.9836260636775597E-2</v>
      </c>
      <c r="I4" s="4">
        <v>4.1666666999999998E-2</v>
      </c>
      <c r="J4" s="23">
        <v>7.5204867163648347E-4</v>
      </c>
      <c r="K4" s="23">
        <v>0.97598608674708409</v>
      </c>
      <c r="L4" s="23">
        <v>7.3718957002266092E-2</v>
      </c>
      <c r="M4" s="4">
        <v>6.6666666999999999E-2</v>
      </c>
      <c r="N4" s="23">
        <v>7.4583339112099605E-4</v>
      </c>
      <c r="O4" s="23">
        <v>0.98086680186770803</v>
      </c>
      <c r="P4" s="5">
        <v>7.1052270814565013E-2</v>
      </c>
      <c r="Q4" s="4">
        <v>0.125</v>
      </c>
      <c r="R4" s="23">
        <v>7.7194776352427553E-4</v>
      </c>
      <c r="S4" s="23">
        <v>0.97927049389080711</v>
      </c>
      <c r="T4" s="23">
        <v>7.5755362428582607E-2</v>
      </c>
      <c r="U4" s="4">
        <v>0.25</v>
      </c>
      <c r="V4" s="23">
        <v>7.3762401815397212E-4</v>
      </c>
      <c r="W4" s="23">
        <v>0.99653540549999997</v>
      </c>
      <c r="X4" s="5">
        <v>7.7566006806076157E-2</v>
      </c>
    </row>
    <row r="5" spans="1:24" x14ac:dyDescent="0.25">
      <c r="A5" s="4">
        <v>2.2222222E-2</v>
      </c>
      <c r="B5" s="23">
        <v>1.4966142449743438E-3</v>
      </c>
      <c r="C5" s="23">
        <v>0.96552756743849899</v>
      </c>
      <c r="D5" s="23">
        <v>7.7179362292900858E-2</v>
      </c>
      <c r="E5" s="4">
        <v>0.05</v>
      </c>
      <c r="F5" s="23">
        <v>1.9130689628549604E-3</v>
      </c>
      <c r="G5" s="23">
        <v>0.94029631586597284</v>
      </c>
      <c r="H5" s="5">
        <v>7.3030454609741391E-2</v>
      </c>
      <c r="I5" s="4">
        <v>7.4999999999999997E-2</v>
      </c>
      <c r="J5" s="23">
        <v>1.3536875981161696E-3</v>
      </c>
      <c r="K5" s="23">
        <v>0.95693334163808108</v>
      </c>
      <c r="L5" s="23">
        <v>7.5872510483313685E-2</v>
      </c>
      <c r="M5" s="4">
        <v>0.1</v>
      </c>
      <c r="N5" s="23">
        <v>1.1187500810877437E-3</v>
      </c>
      <c r="O5" s="23">
        <v>0.96684105425789024</v>
      </c>
      <c r="P5" s="5">
        <v>7.7561201541825567E-2</v>
      </c>
      <c r="Q5" s="4">
        <v>0.19444444399999999</v>
      </c>
      <c r="R5" s="23">
        <v>1.2008076294041698E-3</v>
      </c>
      <c r="S5" s="23">
        <v>0.95968398415113099</v>
      </c>
      <c r="T5" s="23">
        <v>7.5013301395395235E-2</v>
      </c>
      <c r="U5" s="4">
        <v>0.5</v>
      </c>
      <c r="V5" s="23">
        <v>1.4752480363079442E-3</v>
      </c>
      <c r="W5" s="23">
        <v>0.98386793549999996</v>
      </c>
      <c r="X5" s="5">
        <v>7.9066950579421993E-2</v>
      </c>
    </row>
    <row r="6" spans="1:24" x14ac:dyDescent="0.25">
      <c r="A6" s="4">
        <v>0.05</v>
      </c>
      <c r="B6" s="23">
        <v>3.3673820848660945E-3</v>
      </c>
      <c r="C6" s="23">
        <v>0.91626989681976312</v>
      </c>
      <c r="D6" s="23">
        <v>6.7752552129290655E-2</v>
      </c>
      <c r="E6" s="4">
        <v>7.4999999999999997E-2</v>
      </c>
      <c r="F6" s="23">
        <v>2.8696034442824403E-3</v>
      </c>
      <c r="G6" s="23">
        <v>0.90758755712881933</v>
      </c>
      <c r="H6" s="5">
        <v>7.0690682964973522E-2</v>
      </c>
      <c r="I6" s="4">
        <v>0.116666667</v>
      </c>
      <c r="J6" s="23">
        <v>2.1057362697526529E-3</v>
      </c>
      <c r="K6" s="23">
        <v>0.92028900473726039</v>
      </c>
      <c r="L6" s="23">
        <v>7.6351678071791176E-2</v>
      </c>
      <c r="M6" s="4">
        <v>0.15555555600000001</v>
      </c>
      <c r="N6" s="23">
        <v>1.7402779088864905E-3</v>
      </c>
      <c r="O6" s="23">
        <v>0.94174917396451419</v>
      </c>
      <c r="P6" s="5">
        <v>7.6126849008440203E-2</v>
      </c>
      <c r="Q6" s="4">
        <v>0.26388888900000002</v>
      </c>
      <c r="R6" s="23">
        <v>1.6296675014596464E-3</v>
      </c>
      <c r="S6" s="23">
        <v>0.93529432615596042</v>
      </c>
      <c r="T6" s="23">
        <v>7.2470098633106605E-2</v>
      </c>
      <c r="U6" s="4">
        <v>1</v>
      </c>
      <c r="V6" s="23">
        <v>2.9504960726158885E-3</v>
      </c>
      <c r="W6" s="23">
        <v>0.95285918299999994</v>
      </c>
      <c r="X6" s="5">
        <v>8.1295042794189643E-2</v>
      </c>
    </row>
    <row r="7" spans="1:24" x14ac:dyDescent="0.25">
      <c r="A7" s="4">
        <v>7.7777778000000006E-2</v>
      </c>
      <c r="B7" s="23">
        <v>5.2381499247578451E-3</v>
      </c>
      <c r="C7" s="23">
        <v>0.8601380734634011</v>
      </c>
      <c r="D7" s="23">
        <v>6.7993560530648811E-2</v>
      </c>
      <c r="E7" s="4">
        <v>0.116666667</v>
      </c>
      <c r="F7" s="23">
        <v>4.4638275927487009E-3</v>
      </c>
      <c r="G7" s="23">
        <v>0.85665107567751164</v>
      </c>
      <c r="H7" s="5">
        <v>6.5124070982374466E-2</v>
      </c>
      <c r="I7" s="4">
        <v>0.15833333299999999</v>
      </c>
      <c r="J7" s="23">
        <v>2.8577849233399682E-3</v>
      </c>
      <c r="K7" s="23">
        <v>0.88664671547213059</v>
      </c>
      <c r="L7" s="23">
        <v>7.2952411071648862E-2</v>
      </c>
      <c r="M7" s="4">
        <v>0.21111111099999999</v>
      </c>
      <c r="N7" s="23">
        <v>2.3618057254977363E-3</v>
      </c>
      <c r="O7" s="23">
        <v>0.90902955671930707</v>
      </c>
      <c r="P7" s="5">
        <v>7.1443706037054897E-2</v>
      </c>
      <c r="Q7" s="4">
        <v>0.40277777799999998</v>
      </c>
      <c r="R7" s="23">
        <v>2.487387239395017E-3</v>
      </c>
      <c r="S7" s="23">
        <v>0.89842567577798083</v>
      </c>
      <c r="T7" s="23">
        <v>7.2895041723578843E-2</v>
      </c>
      <c r="U7" s="4">
        <v>2.5</v>
      </c>
      <c r="V7" s="23">
        <v>7.3762401815397208E-3</v>
      </c>
      <c r="W7" s="23">
        <v>0.90996109250000001</v>
      </c>
      <c r="X7" s="5">
        <v>7.8154982569219766E-2</v>
      </c>
    </row>
    <row r="8" spans="1:24" x14ac:dyDescent="0.25">
      <c r="A8" s="4">
        <v>0.10555555599999999</v>
      </c>
      <c r="B8" s="23">
        <v>7.1089177646495947E-3</v>
      </c>
      <c r="C8" s="23">
        <v>0.83197194163136412</v>
      </c>
      <c r="D8" s="23">
        <v>6.7414502130027879E-2</v>
      </c>
      <c r="E8" s="4">
        <v>0.15833333299999999</v>
      </c>
      <c r="F8" s="23">
        <v>6.0580517029535808E-3</v>
      </c>
      <c r="G8" s="23">
        <v>0.8305406228209441</v>
      </c>
      <c r="H8" s="5">
        <v>6.580177949855856E-2</v>
      </c>
      <c r="I8" s="4">
        <v>0.241666667</v>
      </c>
      <c r="J8" s="23">
        <v>4.3618822666129358E-3</v>
      </c>
      <c r="K8" s="23">
        <v>0.83185534987773557</v>
      </c>
      <c r="L8" s="23">
        <v>7.265057165696924E-2</v>
      </c>
      <c r="M8" s="4">
        <v>0.322222222</v>
      </c>
      <c r="N8" s="23">
        <v>3.6048613699077295E-3</v>
      </c>
      <c r="O8" s="23">
        <v>0.86781889419047786</v>
      </c>
      <c r="P8" s="5">
        <v>7.0168221900778052E-2</v>
      </c>
      <c r="Q8" s="4">
        <v>0.68055555599999995</v>
      </c>
      <c r="R8" s="23">
        <v>4.2028267152657587E-3</v>
      </c>
      <c r="S8" s="23">
        <v>0.84531221517905308</v>
      </c>
      <c r="T8" s="23">
        <v>7.0914540979608948E-2</v>
      </c>
      <c r="U8" s="4">
        <v>5</v>
      </c>
      <c r="V8" s="23">
        <v>1.4752480363079442E-2</v>
      </c>
      <c r="W8" s="23">
        <v>0.81192844900000005</v>
      </c>
      <c r="X8" s="5">
        <v>8.1489743734954448E-2</v>
      </c>
    </row>
    <row r="9" spans="1:24" x14ac:dyDescent="0.25">
      <c r="A9" s="4">
        <v>0.161111111</v>
      </c>
      <c r="B9" s="23">
        <v>1.0850453377085454E-2</v>
      </c>
      <c r="C9" s="23">
        <v>0.7828675150680563</v>
      </c>
      <c r="D9" s="23">
        <v>8.6891045054292307E-2</v>
      </c>
      <c r="E9" s="4">
        <v>0.241666667</v>
      </c>
      <c r="F9" s="23">
        <v>9.246499999886101E-3</v>
      </c>
      <c r="G9" s="23">
        <v>0.73969249492122879</v>
      </c>
      <c r="H9" s="5">
        <v>5.6522117136010561E-2</v>
      </c>
      <c r="I9" s="4">
        <v>0.40833333300000002</v>
      </c>
      <c r="J9" s="23">
        <v>7.370076917060534E-3</v>
      </c>
      <c r="K9" s="23">
        <v>0.74640079884962007</v>
      </c>
      <c r="L9" s="23">
        <v>5.9508654315999235E-2</v>
      </c>
      <c r="M9" s="4">
        <v>0.54444444400000003</v>
      </c>
      <c r="N9" s="23">
        <v>6.0909726587277157E-3</v>
      </c>
      <c r="O9" s="23">
        <v>0.81175603394965401</v>
      </c>
      <c r="P9" s="5">
        <v>7.7614941584497596E-2</v>
      </c>
      <c r="Q9" s="4">
        <v>0.95833333300000001</v>
      </c>
      <c r="R9" s="23">
        <v>5.9182661849609183E-3</v>
      </c>
      <c r="S9" s="23">
        <v>0.78109594315518305</v>
      </c>
      <c r="T9" s="23">
        <v>6.4007962943505331E-2</v>
      </c>
      <c r="U9" s="4">
        <v>7.5</v>
      </c>
      <c r="V9" s="23">
        <v>2.2128720544619163E-2</v>
      </c>
      <c r="W9" s="23">
        <v>0.73446562599999998</v>
      </c>
      <c r="X9" s="5">
        <v>5.924320541913429E-2</v>
      </c>
    </row>
    <row r="10" spans="1:24" x14ac:dyDescent="0.25">
      <c r="A10" s="4">
        <v>0.27222222200000001</v>
      </c>
      <c r="B10" s="23">
        <v>1.8333524669304817E-2</v>
      </c>
      <c r="C10" s="23">
        <v>0.63034083334760715</v>
      </c>
      <c r="D10" s="23">
        <v>5.0179480536037123E-2</v>
      </c>
      <c r="E10" s="4">
        <v>0.40833333300000002</v>
      </c>
      <c r="F10" s="23">
        <v>1.5623396517228383E-2</v>
      </c>
      <c r="G10" s="23">
        <v>0.6088352144211</v>
      </c>
      <c r="H10" s="5">
        <v>5.3917938752476455E-2</v>
      </c>
      <c r="I10" s="4">
        <v>0.57499999999999996</v>
      </c>
      <c r="J10" s="23">
        <v>1.0378271585557299E-2</v>
      </c>
      <c r="K10" s="23">
        <v>0.65664594408507682</v>
      </c>
      <c r="L10" s="23">
        <v>6.7787357297486278E-2</v>
      </c>
      <c r="M10" s="4">
        <v>0.76666666699999997</v>
      </c>
      <c r="N10" s="23">
        <v>8.5770839587352016E-3</v>
      </c>
      <c r="O10" s="23">
        <v>0.73381834321805028</v>
      </c>
      <c r="P10" s="5">
        <v>6.1961691069626776E-2</v>
      </c>
      <c r="Q10" s="4">
        <v>1.375</v>
      </c>
      <c r="R10" s="23">
        <v>8.4914253987670302E-3</v>
      </c>
      <c r="S10" s="23">
        <v>0.71116383179144993</v>
      </c>
      <c r="T10" s="23">
        <v>5.2961542376376576E-2</v>
      </c>
      <c r="U10" s="4">
        <v>10</v>
      </c>
      <c r="V10" s="23">
        <v>2.9504960726158883E-2</v>
      </c>
      <c r="W10" s="23">
        <v>0.68695471699999999</v>
      </c>
      <c r="X10" s="5">
        <v>5.3150589988997056E-2</v>
      </c>
    </row>
    <row r="11" spans="1:24" x14ac:dyDescent="0.25">
      <c r="A11" s="4">
        <v>0.41111111099999997</v>
      </c>
      <c r="B11" s="23">
        <v>2.7687363801415923E-2</v>
      </c>
      <c r="C11" s="23">
        <v>0.46759849402312453</v>
      </c>
      <c r="D11" s="23">
        <v>5.4970362122143623E-2</v>
      </c>
      <c r="E11" s="4">
        <v>0.57499999999999996</v>
      </c>
      <c r="F11" s="23">
        <v>2.2000293072832043E-2</v>
      </c>
      <c r="G11" s="23">
        <v>0.47585902263314273</v>
      </c>
      <c r="H11" s="5">
        <v>4.6345449470730521E-2</v>
      </c>
      <c r="I11" s="4">
        <v>0.82499999999999996</v>
      </c>
      <c r="J11" s="23">
        <v>1.4890563579277864E-2</v>
      </c>
      <c r="K11" s="23">
        <v>0.55237787099814628</v>
      </c>
      <c r="L11" s="23">
        <v>6.3386683695382653E-2</v>
      </c>
      <c r="M11" s="4">
        <v>1.1000000000000001</v>
      </c>
      <c r="N11" s="23">
        <v>1.2306250891965182E-2</v>
      </c>
      <c r="O11" s="23">
        <v>0.62980455587554451</v>
      </c>
      <c r="P11" s="5">
        <v>4.9980420641955264E-2</v>
      </c>
      <c r="Q11" s="4">
        <v>2.0694444440000002</v>
      </c>
      <c r="R11" s="23">
        <v>1.2780024082268304E-2</v>
      </c>
      <c r="S11" s="23">
        <v>0.61233554200143459</v>
      </c>
      <c r="T11" s="23">
        <v>4.77808013715421E-2</v>
      </c>
      <c r="U11" s="4">
        <v>12.5</v>
      </c>
      <c r="V11" s="23">
        <v>3.6881200907698607E-2</v>
      </c>
      <c r="W11" s="23">
        <v>0.61932313549999995</v>
      </c>
      <c r="X11" s="5">
        <v>5.0276692022660031E-2</v>
      </c>
    </row>
    <row r="12" spans="1:24" x14ac:dyDescent="0.25">
      <c r="A12" s="4">
        <v>0.57777777799999996</v>
      </c>
      <c r="B12" s="23">
        <v>3.8911970773418784E-2</v>
      </c>
      <c r="C12" s="23">
        <v>0.25099549352292799</v>
      </c>
      <c r="D12" s="23">
        <v>2.5584665198905978E-2</v>
      </c>
      <c r="E12" s="4">
        <v>0.82499999999999996</v>
      </c>
      <c r="F12" s="23">
        <v>3.1565637887106847E-2</v>
      </c>
      <c r="G12" s="23">
        <v>0.27807174949408697</v>
      </c>
      <c r="H12" s="5">
        <v>3.6499055703077175E-2</v>
      </c>
      <c r="I12" s="4">
        <v>1.2416666670000001</v>
      </c>
      <c r="J12" s="23">
        <v>2.2411050241495197E-2</v>
      </c>
      <c r="K12" s="23">
        <v>0.39061673564865901</v>
      </c>
      <c r="L12" s="23">
        <v>4.9790186691604309E-2</v>
      </c>
      <c r="M12" s="4">
        <v>1.6</v>
      </c>
      <c r="N12" s="23">
        <v>1.7900001297403899E-2</v>
      </c>
      <c r="O12" s="23">
        <v>0.49874651453770968</v>
      </c>
      <c r="P12" s="5">
        <v>4.1224720069158539E-2</v>
      </c>
      <c r="Q12" s="4">
        <v>2.763888889</v>
      </c>
      <c r="R12" s="23">
        <v>1.7068622771945156E-2</v>
      </c>
      <c r="S12" s="23">
        <v>0.50389159916797388</v>
      </c>
      <c r="T12" s="23">
        <v>3.8267374622932886E-2</v>
      </c>
      <c r="U12" s="4">
        <v>15</v>
      </c>
      <c r="V12" s="23">
        <v>4.4257441089238327E-2</v>
      </c>
      <c r="W12" s="23">
        <v>0.55169155400000003</v>
      </c>
      <c r="X12" s="5">
        <v>4.2881994860886868E-2</v>
      </c>
    </row>
    <row r="13" spans="1:24" x14ac:dyDescent="0.25">
      <c r="A13" s="4">
        <v>0.82777777799999996</v>
      </c>
      <c r="B13" s="23">
        <v>5.5748881197749255E-2</v>
      </c>
      <c r="C13" s="23">
        <v>0</v>
      </c>
      <c r="D13" s="23">
        <v>0</v>
      </c>
      <c r="E13" s="4">
        <v>1.2416666670000001</v>
      </c>
      <c r="F13" s="23">
        <v>4.7507879256985311E-2</v>
      </c>
      <c r="G13" s="23">
        <v>0</v>
      </c>
      <c r="H13" s="5">
        <v>0</v>
      </c>
      <c r="I13" s="4">
        <v>1.6583333330000001</v>
      </c>
      <c r="J13" s="23">
        <v>2.993153688566336E-2</v>
      </c>
      <c r="K13" s="23">
        <v>0.2081904172168596</v>
      </c>
      <c r="L13" s="23">
        <v>1.9100862135933101E-2</v>
      </c>
      <c r="M13" s="4">
        <v>2.1555555554999999</v>
      </c>
      <c r="N13" s="23">
        <v>2.4115279525047613E-2</v>
      </c>
      <c r="O13" s="23">
        <v>0.35176530337514461</v>
      </c>
      <c r="P13" s="5">
        <v>4.1765149083711775E-2</v>
      </c>
      <c r="Q13" s="4">
        <v>3.4583333330000001</v>
      </c>
      <c r="R13" s="23">
        <v>2.135722145544643E-2</v>
      </c>
      <c r="S13" s="23">
        <v>0.38612826318255283</v>
      </c>
      <c r="T13" s="23">
        <v>4.4326160188822787E-2</v>
      </c>
      <c r="U13" s="4">
        <v>17.5</v>
      </c>
      <c r="V13" s="23">
        <v>5.1633681270778047E-2</v>
      </c>
      <c r="W13" s="23">
        <v>0.49741318899999998</v>
      </c>
      <c r="X13" s="5">
        <v>4.0832420381655389E-2</v>
      </c>
    </row>
    <row r="14" spans="1:24" x14ac:dyDescent="0.25">
      <c r="A14" s="4">
        <v>1.1055555560000001</v>
      </c>
      <c r="B14" s="23">
        <v>7.4456559461971494E-2</v>
      </c>
      <c r="C14" s="23">
        <v>0</v>
      </c>
      <c r="D14" s="23">
        <v>0</v>
      </c>
      <c r="E14" s="4">
        <v>1.6583333330000001</v>
      </c>
      <c r="F14" s="23">
        <v>6.3450120588602388E-2</v>
      </c>
      <c r="G14" s="23">
        <v>0</v>
      </c>
      <c r="H14" s="5">
        <v>0</v>
      </c>
      <c r="I14" s="4">
        <v>2.0750000000000002</v>
      </c>
      <c r="J14" s="23">
        <v>3.7452023547880693E-2</v>
      </c>
      <c r="K14" s="23">
        <v>0</v>
      </c>
      <c r="L14" s="23">
        <v>0</v>
      </c>
      <c r="M14" s="4">
        <v>2.766666667</v>
      </c>
      <c r="N14" s="23">
        <v>3.0952085580490073E-2</v>
      </c>
      <c r="O14" s="23">
        <v>9.4043941471408876E-2</v>
      </c>
      <c r="P14" s="5">
        <v>1.028214986300559E-2</v>
      </c>
      <c r="Q14" s="4">
        <v>4.1527777779999999</v>
      </c>
      <c r="R14" s="23">
        <v>2.5645820145123281E-2</v>
      </c>
      <c r="S14" s="23">
        <v>0.23902736978149899</v>
      </c>
      <c r="T14" s="23">
        <v>2.0572022315610214E-2</v>
      </c>
      <c r="U14" s="4">
        <v>20</v>
      </c>
      <c r="V14" s="23">
        <v>5.9009921452317766E-2</v>
      </c>
      <c r="W14" s="23">
        <v>0.43111382999999998</v>
      </c>
      <c r="X14" s="5">
        <v>3.4428220489582197E-2</v>
      </c>
    </row>
    <row r="15" spans="1:24" x14ac:dyDescent="0.25">
      <c r="A15" s="4">
        <v>1.3833333329999999</v>
      </c>
      <c r="B15" s="23">
        <v>9.3164237658846058E-2</v>
      </c>
      <c r="C15" s="23">
        <v>0</v>
      </c>
      <c r="D15" s="23">
        <v>0</v>
      </c>
      <c r="E15" s="4">
        <v>2.0750000000000002</v>
      </c>
      <c r="F15" s="23">
        <v>7.9392361958480859E-2</v>
      </c>
      <c r="G15" s="23">
        <v>0</v>
      </c>
      <c r="H15" s="5">
        <v>0</v>
      </c>
      <c r="I15" s="4">
        <v>2.4916666670000001</v>
      </c>
      <c r="J15" s="23">
        <v>4.4972510210098023E-2</v>
      </c>
      <c r="K15" s="23">
        <v>0</v>
      </c>
      <c r="L15" s="23">
        <v>0</v>
      </c>
      <c r="M15" s="4">
        <v>3.3222222220000002</v>
      </c>
      <c r="N15" s="23">
        <v>3.7167363802540043E-2</v>
      </c>
      <c r="O15" s="23">
        <v>0</v>
      </c>
      <c r="P15" s="5">
        <v>0</v>
      </c>
      <c r="Q15" s="4">
        <v>4.8472222220000001</v>
      </c>
      <c r="R15" s="23">
        <v>2.9934418828624555E-2</v>
      </c>
      <c r="S15" s="23">
        <v>6.9236185451302168E-2</v>
      </c>
      <c r="T15" s="23">
        <v>6.8860376740529439E-3</v>
      </c>
      <c r="U15" s="4">
        <v>22.5</v>
      </c>
      <c r="V15" s="23">
        <v>6.6386161633857493E-2</v>
      </c>
      <c r="W15" s="23">
        <v>0.344770297</v>
      </c>
      <c r="X15" s="5">
        <v>2.7353818449891581E-2</v>
      </c>
    </row>
    <row r="16" spans="1:24" ht="15.75" thickBot="1" x14ac:dyDescent="0.3">
      <c r="A16" s="6">
        <v>1.6611111110000001</v>
      </c>
      <c r="B16" s="7">
        <v>0.11187191592306829</v>
      </c>
      <c r="C16" s="7">
        <v>0</v>
      </c>
      <c r="D16" s="7">
        <v>0</v>
      </c>
      <c r="E16" s="4">
        <v>2.4916666670000001</v>
      </c>
      <c r="F16" s="23">
        <v>9.5334603328359316E-2</v>
      </c>
      <c r="G16" s="23">
        <v>0</v>
      </c>
      <c r="H16" s="5">
        <v>0</v>
      </c>
      <c r="I16" s="6">
        <v>2.9083333329999999</v>
      </c>
      <c r="J16" s="7">
        <v>5.2492996854266179E-2</v>
      </c>
      <c r="K16" s="7">
        <v>0</v>
      </c>
      <c r="L16" s="7">
        <v>0</v>
      </c>
      <c r="M16" s="4">
        <v>3.877777778</v>
      </c>
      <c r="N16" s="23">
        <v>4.3382642035777505E-2</v>
      </c>
      <c r="O16" s="23">
        <v>0</v>
      </c>
      <c r="P16" s="5">
        <v>0</v>
      </c>
      <c r="Q16" s="6">
        <v>5.5416666670000003</v>
      </c>
      <c r="R16" s="7">
        <v>3.422301751830141E-2</v>
      </c>
      <c r="S16" s="7">
        <v>0</v>
      </c>
      <c r="T16" s="7">
        <v>0</v>
      </c>
      <c r="U16" s="4">
        <v>25</v>
      </c>
      <c r="V16" s="23">
        <v>7.3762401815397213E-2</v>
      </c>
      <c r="W16" s="23">
        <v>0.25213123100000001</v>
      </c>
      <c r="X16" s="5">
        <v>1.9800885192750254E-2</v>
      </c>
    </row>
    <row r="17" spans="5:24" x14ac:dyDescent="0.25">
      <c r="E17" s="4">
        <v>2.9083333329999999</v>
      </c>
      <c r="F17" s="23">
        <v>0.11127684465997639</v>
      </c>
      <c r="G17" s="23">
        <v>0</v>
      </c>
      <c r="H17" s="5">
        <v>0</v>
      </c>
      <c r="M17" s="4">
        <v>4.4333333330000002</v>
      </c>
      <c r="N17" s="23">
        <v>4.9597920257827471E-2</v>
      </c>
      <c r="O17" s="23">
        <v>0</v>
      </c>
      <c r="P17" s="5">
        <v>0</v>
      </c>
      <c r="U17" s="4">
        <v>30</v>
      </c>
      <c r="V17" s="23">
        <v>8.8514882178476653E-2</v>
      </c>
      <c r="W17" s="23">
        <v>0.10000912386999999</v>
      </c>
      <c r="X17" s="5">
        <v>8.0258423199475199E-3</v>
      </c>
    </row>
    <row r="18" spans="5:24" ht="15.75" thickBot="1" x14ac:dyDescent="0.3">
      <c r="E18" s="4">
        <v>3.3250000000000002</v>
      </c>
      <c r="F18" s="23">
        <v>0.12721908602985488</v>
      </c>
      <c r="G18" s="23">
        <v>0</v>
      </c>
      <c r="H18" s="5">
        <v>0</v>
      </c>
      <c r="M18" s="4">
        <v>4.988888889</v>
      </c>
      <c r="N18" s="23">
        <v>5.5813198491064933E-2</v>
      </c>
      <c r="O18" s="23">
        <v>0</v>
      </c>
      <c r="P18" s="5">
        <v>0</v>
      </c>
      <c r="U18" s="6">
        <v>35</v>
      </c>
      <c r="V18" s="7">
        <v>0.10326736254155609</v>
      </c>
      <c r="W18" s="7">
        <v>0</v>
      </c>
      <c r="X18" s="8">
        <v>0</v>
      </c>
    </row>
    <row r="19" spans="5:24" ht="15.75" thickBot="1" x14ac:dyDescent="0.3">
      <c r="E19" s="4">
        <v>3.7416666670000001</v>
      </c>
      <c r="F19" s="23">
        <v>0.14316132739973333</v>
      </c>
      <c r="G19" s="23">
        <v>0</v>
      </c>
      <c r="H19" s="5">
        <v>0</v>
      </c>
      <c r="M19" s="6">
        <v>5.5444444439999998</v>
      </c>
      <c r="N19" s="7">
        <v>6.2028476713114893E-2</v>
      </c>
      <c r="O19" s="7">
        <v>0</v>
      </c>
      <c r="P19" s="8">
        <v>0</v>
      </c>
    </row>
    <row r="20" spans="5:24" ht="15.75" thickBot="1" x14ac:dyDescent="0.3">
      <c r="E20" s="6">
        <v>4.1583333329999999</v>
      </c>
      <c r="F20" s="7">
        <v>0.1591035687313504</v>
      </c>
      <c r="G20" s="7">
        <v>0</v>
      </c>
      <c r="H20" s="8">
        <v>0</v>
      </c>
    </row>
  </sheetData>
  <mergeCells count="6"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0%</vt:lpstr>
      <vt:lpstr>20%</vt:lpstr>
      <vt:lpstr>40%</vt:lpstr>
      <vt:lpstr>50%</vt:lpstr>
      <vt:lpstr>60%</vt:lpstr>
      <vt:lpstr>70%</vt:lpstr>
      <vt:lpstr>To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Falcioni</dc:creator>
  <cp:lastModifiedBy>Sebastián Falcioni</cp:lastModifiedBy>
  <dcterms:created xsi:type="dcterms:W3CDTF">2023-12-21T16:44:14Z</dcterms:created>
  <dcterms:modified xsi:type="dcterms:W3CDTF">2024-06-12T12:18:35Z</dcterms:modified>
</cp:coreProperties>
</file>