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DON'T  PANIC\Doctorado\tesis\pCONICET\"/>
    </mc:Choice>
  </mc:AlternateContent>
  <xr:revisionPtr revIDLastSave="0" documentId="13_ncr:1_{F2180693-68E1-45C2-BC11-FF8390724FAD}" xr6:coauthVersionLast="47" xr6:coauthVersionMax="47" xr10:uidLastSave="{00000000-0000-0000-0000-000000000000}"/>
  <bookViews>
    <workbookView xWindow="-108" yWindow="-108" windowWidth="23256" windowHeight="12456" xr2:uid="{C47FC1F0-B083-4C18-9A48-761B4896EEA9}"/>
  </bookViews>
  <sheets>
    <sheet name="ds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7" i="1" l="1"/>
  <c r="M137" i="1"/>
  <c r="L137" i="1"/>
  <c r="P136" i="1"/>
  <c r="M136" i="1"/>
  <c r="L136" i="1"/>
  <c r="P135" i="1"/>
  <c r="M135" i="1"/>
  <c r="L135" i="1"/>
  <c r="O134" i="1"/>
  <c r="N134" i="1"/>
  <c r="L134" i="1" s="1"/>
  <c r="P133" i="1"/>
  <c r="M133" i="1"/>
  <c r="L133" i="1"/>
  <c r="P132" i="1"/>
  <c r="M132" i="1"/>
  <c r="L132" i="1"/>
  <c r="P131" i="1"/>
  <c r="M131" i="1"/>
  <c r="L131" i="1"/>
  <c r="O130" i="1"/>
  <c r="M130" i="1" s="1"/>
  <c r="N130" i="1"/>
  <c r="L130" i="1" s="1"/>
  <c r="P129" i="1"/>
  <c r="M129" i="1"/>
  <c r="L129" i="1"/>
  <c r="P128" i="1"/>
  <c r="M128" i="1"/>
  <c r="L128" i="1"/>
  <c r="P127" i="1"/>
  <c r="M127" i="1"/>
  <c r="L127" i="1"/>
  <c r="O126" i="1"/>
  <c r="N126" i="1"/>
  <c r="L126" i="1" s="1"/>
  <c r="P125" i="1"/>
  <c r="M125" i="1"/>
  <c r="L125" i="1"/>
  <c r="P124" i="1"/>
  <c r="M124" i="1"/>
  <c r="L124" i="1"/>
  <c r="P123" i="1"/>
  <c r="M123" i="1"/>
  <c r="L123" i="1"/>
  <c r="O122" i="1"/>
  <c r="N122" i="1"/>
  <c r="L122" i="1" s="1"/>
  <c r="P121" i="1"/>
  <c r="M121" i="1"/>
  <c r="L121" i="1"/>
  <c r="P120" i="1"/>
  <c r="M120" i="1"/>
  <c r="L120" i="1"/>
  <c r="P119" i="1"/>
  <c r="M119" i="1"/>
  <c r="L119" i="1"/>
  <c r="O118" i="1"/>
  <c r="M118" i="1" s="1"/>
  <c r="N118" i="1"/>
  <c r="L118" i="1" s="1"/>
  <c r="P117" i="1"/>
  <c r="M117" i="1"/>
  <c r="L117" i="1"/>
  <c r="P116" i="1"/>
  <c r="M116" i="1"/>
  <c r="L116" i="1"/>
  <c r="P115" i="1"/>
  <c r="M115" i="1"/>
  <c r="L115" i="1"/>
  <c r="O114" i="1"/>
  <c r="M114" i="1" s="1"/>
  <c r="N114" i="1"/>
  <c r="L114" i="1" s="1"/>
  <c r="P113" i="1"/>
  <c r="M113" i="1"/>
  <c r="L113" i="1"/>
  <c r="P112" i="1"/>
  <c r="M112" i="1"/>
  <c r="L112" i="1"/>
  <c r="P111" i="1"/>
  <c r="M111" i="1"/>
  <c r="L111" i="1"/>
  <c r="O110" i="1"/>
  <c r="N110" i="1"/>
  <c r="L110" i="1" s="1"/>
  <c r="P109" i="1"/>
  <c r="M109" i="1"/>
  <c r="L109" i="1"/>
  <c r="P108" i="1"/>
  <c r="M108" i="1"/>
  <c r="L108" i="1"/>
  <c r="P107" i="1"/>
  <c r="M107" i="1"/>
  <c r="L107" i="1"/>
  <c r="O106" i="1"/>
  <c r="N106" i="1"/>
  <c r="L106" i="1" s="1"/>
  <c r="P105" i="1"/>
  <c r="M105" i="1"/>
  <c r="L105" i="1"/>
  <c r="P104" i="1"/>
  <c r="M104" i="1"/>
  <c r="L104" i="1"/>
  <c r="P103" i="1"/>
  <c r="M103" i="1"/>
  <c r="L103" i="1"/>
  <c r="O102" i="1"/>
  <c r="M102" i="1" s="1"/>
  <c r="N102" i="1"/>
  <c r="L102" i="1" s="1"/>
  <c r="P101" i="1"/>
  <c r="M101" i="1"/>
  <c r="L101" i="1"/>
  <c r="P100" i="1"/>
  <c r="M100" i="1"/>
  <c r="L100" i="1"/>
  <c r="P99" i="1"/>
  <c r="M99" i="1"/>
  <c r="L99" i="1"/>
  <c r="O98" i="1"/>
  <c r="M98" i="1" s="1"/>
  <c r="N98" i="1"/>
  <c r="L98" i="1" s="1"/>
  <c r="P97" i="1"/>
  <c r="M97" i="1"/>
  <c r="L97" i="1"/>
  <c r="P96" i="1"/>
  <c r="M96" i="1"/>
  <c r="L96" i="1"/>
  <c r="P95" i="1"/>
  <c r="M95" i="1"/>
  <c r="L95" i="1"/>
  <c r="O94" i="1"/>
  <c r="N94" i="1"/>
  <c r="L94" i="1" s="1"/>
  <c r="P93" i="1"/>
  <c r="M93" i="1"/>
  <c r="L93" i="1"/>
  <c r="P92" i="1"/>
  <c r="M92" i="1"/>
  <c r="L92" i="1"/>
  <c r="P91" i="1"/>
  <c r="M91" i="1"/>
  <c r="L91" i="1"/>
  <c r="O90" i="1"/>
  <c r="N90" i="1"/>
  <c r="L90" i="1" s="1"/>
  <c r="P89" i="1"/>
  <c r="M89" i="1"/>
  <c r="L89" i="1"/>
  <c r="P88" i="1"/>
  <c r="M88" i="1"/>
  <c r="L88" i="1"/>
  <c r="P87" i="1"/>
  <c r="M87" i="1"/>
  <c r="L87" i="1"/>
  <c r="O86" i="1"/>
  <c r="M86" i="1" s="1"/>
  <c r="N86" i="1"/>
  <c r="L86" i="1" s="1"/>
  <c r="P85" i="1"/>
  <c r="M85" i="1"/>
  <c r="L85" i="1"/>
  <c r="P84" i="1"/>
  <c r="M84" i="1"/>
  <c r="L84" i="1"/>
  <c r="P83" i="1"/>
  <c r="M83" i="1"/>
  <c r="L83" i="1"/>
  <c r="O82" i="1"/>
  <c r="M82" i="1" s="1"/>
  <c r="N82" i="1"/>
  <c r="L82" i="1" s="1"/>
  <c r="P81" i="1"/>
  <c r="M81" i="1"/>
  <c r="L81" i="1"/>
  <c r="P80" i="1"/>
  <c r="M80" i="1"/>
  <c r="L80" i="1"/>
  <c r="P79" i="1"/>
  <c r="M79" i="1"/>
  <c r="L79" i="1"/>
  <c r="O78" i="1"/>
  <c r="N78" i="1"/>
  <c r="L78" i="1" s="1"/>
  <c r="P77" i="1"/>
  <c r="M77" i="1"/>
  <c r="L77" i="1"/>
  <c r="P76" i="1"/>
  <c r="M76" i="1"/>
  <c r="L76" i="1"/>
  <c r="P75" i="1"/>
  <c r="M75" i="1"/>
  <c r="L75" i="1"/>
  <c r="O74" i="1"/>
  <c r="N74" i="1"/>
  <c r="L74" i="1" s="1"/>
  <c r="P73" i="1"/>
  <c r="M73" i="1"/>
  <c r="L73" i="1"/>
  <c r="P72" i="1"/>
  <c r="M72" i="1"/>
  <c r="L72" i="1"/>
  <c r="P71" i="1"/>
  <c r="M71" i="1"/>
  <c r="L71" i="1"/>
  <c r="O70" i="1"/>
  <c r="N70" i="1"/>
  <c r="L70" i="1" s="1"/>
  <c r="P69" i="1"/>
  <c r="M69" i="1"/>
  <c r="L69" i="1"/>
  <c r="P68" i="1"/>
  <c r="M68" i="1"/>
  <c r="L68" i="1"/>
  <c r="P67" i="1"/>
  <c r="M67" i="1"/>
  <c r="L67" i="1"/>
  <c r="O66" i="1"/>
  <c r="M66" i="1" s="1"/>
  <c r="N66" i="1"/>
  <c r="L66" i="1" s="1"/>
  <c r="P65" i="1"/>
  <c r="M65" i="1"/>
  <c r="L65" i="1"/>
  <c r="P64" i="1"/>
  <c r="M64" i="1"/>
  <c r="L64" i="1"/>
  <c r="P63" i="1"/>
  <c r="M63" i="1"/>
  <c r="L63" i="1"/>
  <c r="O62" i="1"/>
  <c r="M62" i="1" s="1"/>
  <c r="N62" i="1"/>
  <c r="L62" i="1" s="1"/>
  <c r="P61" i="1"/>
  <c r="M61" i="1"/>
  <c r="L61" i="1"/>
  <c r="P60" i="1"/>
  <c r="M60" i="1"/>
  <c r="L60" i="1"/>
  <c r="P59" i="1"/>
  <c r="M59" i="1"/>
  <c r="L59" i="1"/>
  <c r="O58" i="1"/>
  <c r="N58" i="1"/>
  <c r="L58" i="1" s="1"/>
  <c r="P57" i="1"/>
  <c r="M57" i="1"/>
  <c r="L57" i="1"/>
  <c r="P56" i="1"/>
  <c r="M56" i="1"/>
  <c r="L56" i="1"/>
  <c r="P55" i="1"/>
  <c r="M55" i="1"/>
  <c r="L55" i="1"/>
  <c r="O54" i="1"/>
  <c r="M54" i="1" s="1"/>
  <c r="N54" i="1"/>
  <c r="L54" i="1" s="1"/>
  <c r="P53" i="1"/>
  <c r="M53" i="1"/>
  <c r="L53" i="1"/>
  <c r="P52" i="1"/>
  <c r="M52" i="1"/>
  <c r="L52" i="1"/>
  <c r="P51" i="1"/>
  <c r="M51" i="1"/>
  <c r="L51" i="1"/>
  <c r="O50" i="1"/>
  <c r="M50" i="1" s="1"/>
  <c r="N50" i="1"/>
  <c r="L50" i="1" s="1"/>
  <c r="P49" i="1"/>
  <c r="M49" i="1"/>
  <c r="L49" i="1"/>
  <c r="P48" i="1"/>
  <c r="M48" i="1"/>
  <c r="L48" i="1"/>
  <c r="P47" i="1"/>
  <c r="M47" i="1"/>
  <c r="L47" i="1"/>
  <c r="O46" i="1"/>
  <c r="N46" i="1"/>
  <c r="L46" i="1" s="1"/>
  <c r="P45" i="1"/>
  <c r="M45" i="1"/>
  <c r="L45" i="1"/>
  <c r="P44" i="1"/>
  <c r="M44" i="1"/>
  <c r="L44" i="1"/>
  <c r="P43" i="1"/>
  <c r="M43" i="1"/>
  <c r="L43" i="1"/>
  <c r="O42" i="1"/>
  <c r="N42" i="1"/>
  <c r="L42" i="1" s="1"/>
  <c r="P41" i="1"/>
  <c r="M41" i="1"/>
  <c r="L41" i="1"/>
  <c r="P40" i="1"/>
  <c r="M40" i="1"/>
  <c r="L40" i="1"/>
  <c r="P39" i="1"/>
  <c r="M39" i="1"/>
  <c r="L39" i="1"/>
  <c r="O38" i="1"/>
  <c r="N38" i="1"/>
  <c r="L38" i="1" s="1"/>
  <c r="P37" i="1"/>
  <c r="M37" i="1"/>
  <c r="L37" i="1"/>
  <c r="P36" i="1"/>
  <c r="M36" i="1"/>
  <c r="L36" i="1"/>
  <c r="P35" i="1"/>
  <c r="M35" i="1"/>
  <c r="L35" i="1"/>
  <c r="O34" i="1"/>
  <c r="M34" i="1" s="1"/>
  <c r="N34" i="1"/>
  <c r="L34" i="1" s="1"/>
  <c r="P33" i="1"/>
  <c r="M33" i="1"/>
  <c r="L33" i="1"/>
  <c r="P32" i="1"/>
  <c r="M32" i="1"/>
  <c r="L32" i="1"/>
  <c r="P31" i="1"/>
  <c r="M31" i="1"/>
  <c r="L31" i="1"/>
  <c r="O30" i="1"/>
  <c r="M30" i="1" s="1"/>
  <c r="N30" i="1"/>
  <c r="L30" i="1" s="1"/>
  <c r="P29" i="1"/>
  <c r="M29" i="1"/>
  <c r="L29" i="1"/>
  <c r="P28" i="1"/>
  <c r="M28" i="1"/>
  <c r="L28" i="1"/>
  <c r="P27" i="1"/>
  <c r="M27" i="1"/>
  <c r="L27" i="1"/>
  <c r="O26" i="1"/>
  <c r="N26" i="1"/>
  <c r="L26" i="1" s="1"/>
  <c r="P25" i="1"/>
  <c r="M25" i="1"/>
  <c r="L25" i="1"/>
  <c r="P24" i="1"/>
  <c r="M24" i="1"/>
  <c r="L24" i="1"/>
  <c r="P23" i="1"/>
  <c r="M23" i="1"/>
  <c r="L23" i="1"/>
  <c r="O22" i="1"/>
  <c r="M22" i="1" s="1"/>
  <c r="N22" i="1"/>
  <c r="L22" i="1" s="1"/>
  <c r="P21" i="1"/>
  <c r="M21" i="1"/>
  <c r="L21" i="1"/>
  <c r="P20" i="1"/>
  <c r="M20" i="1"/>
  <c r="L20" i="1"/>
  <c r="P19" i="1"/>
  <c r="M19" i="1"/>
  <c r="L19" i="1"/>
  <c r="O18" i="1"/>
  <c r="M18" i="1" s="1"/>
  <c r="N18" i="1"/>
  <c r="L18" i="1" s="1"/>
  <c r="P17" i="1"/>
  <c r="M17" i="1"/>
  <c r="L17" i="1"/>
  <c r="P16" i="1"/>
  <c r="M16" i="1"/>
  <c r="L16" i="1"/>
  <c r="P15" i="1"/>
  <c r="M15" i="1"/>
  <c r="L15" i="1"/>
  <c r="O14" i="1"/>
  <c r="M14" i="1" s="1"/>
  <c r="N14" i="1"/>
  <c r="L14" i="1" s="1"/>
  <c r="P13" i="1"/>
  <c r="M13" i="1"/>
  <c r="L13" i="1"/>
  <c r="P12" i="1"/>
  <c r="M12" i="1"/>
  <c r="L12" i="1"/>
  <c r="P11" i="1"/>
  <c r="M11" i="1"/>
  <c r="L11" i="1"/>
  <c r="O10" i="1"/>
  <c r="N10" i="1"/>
  <c r="L10" i="1" s="1"/>
  <c r="P9" i="1"/>
  <c r="M9" i="1"/>
  <c r="L9" i="1"/>
  <c r="P8" i="1"/>
  <c r="M8" i="1"/>
  <c r="L8" i="1"/>
  <c r="P7" i="1"/>
  <c r="M7" i="1"/>
  <c r="L7" i="1"/>
  <c r="O6" i="1"/>
  <c r="M6" i="1" s="1"/>
  <c r="N6" i="1"/>
  <c r="L6" i="1" s="1"/>
  <c r="P5" i="1"/>
  <c r="M5" i="1"/>
  <c r="L5" i="1"/>
  <c r="P4" i="1"/>
  <c r="M4" i="1"/>
  <c r="L4" i="1"/>
  <c r="P3" i="1"/>
  <c r="M3" i="1"/>
  <c r="L3" i="1"/>
  <c r="O2" i="1"/>
  <c r="M2" i="1" s="1"/>
  <c r="N2" i="1"/>
  <c r="L2" i="1" s="1"/>
  <c r="P38" i="1" l="1"/>
  <c r="P70" i="1"/>
  <c r="M38" i="1"/>
  <c r="P6" i="1"/>
  <c r="P86" i="1"/>
  <c r="P10" i="1"/>
  <c r="P78" i="1"/>
  <c r="P102" i="1"/>
  <c r="M70" i="1"/>
  <c r="P90" i="1"/>
  <c r="P94" i="1"/>
  <c r="P134" i="1"/>
  <c r="P46" i="1"/>
  <c r="P122" i="1"/>
  <c r="P126" i="1"/>
  <c r="P54" i="1"/>
  <c r="P118" i="1"/>
  <c r="P110" i="1"/>
  <c r="P106" i="1"/>
  <c r="P62" i="1"/>
  <c r="P74" i="1"/>
  <c r="M94" i="1"/>
  <c r="M110" i="1"/>
  <c r="M126" i="1"/>
  <c r="M134" i="1"/>
  <c r="P14" i="1"/>
  <c r="P26" i="1"/>
  <c r="M46" i="1"/>
  <c r="P22" i="1"/>
  <c r="P30" i="1"/>
  <c r="P42" i="1"/>
  <c r="P58" i="1"/>
  <c r="M78" i="1"/>
  <c r="P2" i="1"/>
  <c r="P18" i="1"/>
  <c r="P34" i="1"/>
  <c r="P50" i="1"/>
  <c r="P66" i="1"/>
  <c r="P82" i="1"/>
  <c r="P98" i="1"/>
  <c r="P114" i="1"/>
  <c r="P130" i="1"/>
  <c r="M10" i="1"/>
  <c r="M26" i="1"/>
  <c r="M42" i="1"/>
  <c r="M58" i="1"/>
  <c r="M74" i="1"/>
  <c r="M90" i="1"/>
  <c r="M106" i="1"/>
  <c r="M122" i="1"/>
</calcChain>
</file>

<file path=xl/sharedStrings.xml><?xml version="1.0" encoding="utf-8"?>
<sst xmlns="http://schemas.openxmlformats.org/spreadsheetml/2006/main" count="515" uniqueCount="173">
  <si>
    <t>LandUse</t>
  </si>
  <si>
    <t>Depth</t>
  </si>
  <si>
    <t>X</t>
  </si>
  <si>
    <t>Y</t>
  </si>
  <si>
    <t>pH</t>
  </si>
  <si>
    <t>N %</t>
  </si>
  <si>
    <t>C %</t>
  </si>
  <si>
    <t>N (g/kg)</t>
  </si>
  <si>
    <t>C (g/kg)</t>
  </si>
  <si>
    <t>C/N</t>
  </si>
  <si>
    <t>Richness</t>
  </si>
  <si>
    <t>shannon_entropy</t>
  </si>
  <si>
    <t>dominance</t>
  </si>
  <si>
    <t>faith_pd</t>
  </si>
  <si>
    <t>pielou_evenness</t>
  </si>
  <si>
    <t>Chao1</t>
  </si>
  <si>
    <t>se.chao1</t>
  </si>
  <si>
    <t>ACE</t>
  </si>
  <si>
    <t>se.ACE</t>
  </si>
  <si>
    <t>Shannon</t>
  </si>
  <si>
    <t>Simpson</t>
  </si>
  <si>
    <t>InvSimpson</t>
  </si>
  <si>
    <t>Fisher</t>
  </si>
  <si>
    <t>S100OGCEB2D</t>
  </si>
  <si>
    <t>Horticulture</t>
  </si>
  <si>
    <t>20–40</t>
  </si>
  <si>
    <t>S101OGCEC2A</t>
  </si>
  <si>
    <t>0–5</t>
  </si>
  <si>
    <t>S102OGCEC2B</t>
  </si>
  <si>
    <t>5–10</t>
  </si>
  <si>
    <t>S103OGCEC2C</t>
  </si>
  <si>
    <t>10–20</t>
  </si>
  <si>
    <t>S104OGCEC2D</t>
  </si>
  <si>
    <t>S105OGCED2A</t>
  </si>
  <si>
    <t>S106OGCED2B</t>
  </si>
  <si>
    <t>S107OGCED2C</t>
  </si>
  <si>
    <t>NA</t>
  </si>
  <si>
    <t>S108OGCED2D</t>
  </si>
  <si>
    <t>S109OGCEB3A</t>
  </si>
  <si>
    <t>S110OGCEB3B</t>
  </si>
  <si>
    <t>S111OGCEB3C</t>
  </si>
  <si>
    <t>S112OGCEB3D</t>
  </si>
  <si>
    <t>S113OGCEC3A</t>
  </si>
  <si>
    <t>S114OGCEC3B</t>
  </si>
  <si>
    <t>S115OGCEC3C</t>
  </si>
  <si>
    <t>S116OGCEC3D</t>
  </si>
  <si>
    <t>S117RCBNA1A</t>
  </si>
  <si>
    <t>Forest</t>
  </si>
  <si>
    <t>S118RCBNA1B</t>
  </si>
  <si>
    <t>S119RCBNA1C</t>
  </si>
  <si>
    <t>S120RCBNA1D</t>
  </si>
  <si>
    <t>S121RCBNA2A</t>
  </si>
  <si>
    <t>S122RCBNA2B</t>
  </si>
  <si>
    <t>S123RCBNA2C</t>
  </si>
  <si>
    <t>S124RCBNA2D</t>
  </si>
  <si>
    <t>S125RCBNA3A</t>
  </si>
  <si>
    <t>S126RCBNA3B</t>
  </si>
  <si>
    <t>S127RCBNA3C</t>
  </si>
  <si>
    <t>S128RCBNA3D</t>
  </si>
  <si>
    <t>S129RCBNB1A</t>
  </si>
  <si>
    <t>S130RCBNB1B</t>
  </si>
  <si>
    <t>S131RCBNB1C</t>
  </si>
  <si>
    <t>S132RCBNB1D</t>
  </si>
  <si>
    <t>S133RCBNC1A</t>
  </si>
  <si>
    <t>S134RCBNC1B</t>
  </si>
  <si>
    <t>S135RCBNC1C</t>
  </si>
  <si>
    <t>S136RCBNC1D</t>
  </si>
  <si>
    <t>S137RCBND1A</t>
  </si>
  <si>
    <t>S138RCBND1B</t>
  </si>
  <si>
    <t>S139RCBND1C</t>
  </si>
  <si>
    <t>S140RCBND1D</t>
  </si>
  <si>
    <t>S141RCBNB2A</t>
  </si>
  <si>
    <t>S142RCBNB2B</t>
  </si>
  <si>
    <t>S143RCBNB2C</t>
  </si>
  <si>
    <t>S144RCBNB2D</t>
  </si>
  <si>
    <t>S145RCBNC2A</t>
  </si>
  <si>
    <t>S146RCBNC2B</t>
  </si>
  <si>
    <t>S147RCBNC2C</t>
  </si>
  <si>
    <t>S148RCBNC2D</t>
  </si>
  <si>
    <t>S149RCBND2A</t>
  </si>
  <si>
    <t>S150RCBND2B</t>
  </si>
  <si>
    <t>S151RCBND2C</t>
  </si>
  <si>
    <t>S152RCBND2D</t>
  </si>
  <si>
    <t>S153RCBNB3A</t>
  </si>
  <si>
    <t>S154RCBNB3B</t>
  </si>
  <si>
    <t>S155RCBNB3C</t>
  </si>
  <si>
    <t>S156RCBNB3D</t>
  </si>
  <si>
    <t>S157RCBNC3A</t>
  </si>
  <si>
    <t>S158RCBNC3B</t>
  </si>
  <si>
    <t>S159RCBNC3C</t>
  </si>
  <si>
    <t>S160RCBNC3D</t>
  </si>
  <si>
    <t>S161RCBND3A</t>
  </si>
  <si>
    <t>S162RCBND3B</t>
  </si>
  <si>
    <t>S163RCBND3C</t>
  </si>
  <si>
    <t>S164RCBND3D</t>
  </si>
  <si>
    <t>S26HCPOA1A</t>
  </si>
  <si>
    <t>Grassland</t>
  </si>
  <si>
    <t>S27HCPOA1B</t>
  </si>
  <si>
    <t>S28HCPOA1C</t>
  </si>
  <si>
    <t>S29HCPOA1D</t>
  </si>
  <si>
    <t>S30HCPOA2A</t>
  </si>
  <si>
    <t>S31HCPOA2B</t>
  </si>
  <si>
    <t>S32HCPOA2C</t>
  </si>
  <si>
    <t>S33HCPOA2D</t>
  </si>
  <si>
    <t>S34HCPOA3A</t>
  </si>
  <si>
    <t>S35HCPOA3B</t>
  </si>
  <si>
    <t>S36HCPOA3C</t>
  </si>
  <si>
    <t>S37HCPOA3D</t>
  </si>
  <si>
    <t>S38HCPOB1A</t>
  </si>
  <si>
    <t>S39HCPOB1B</t>
  </si>
  <si>
    <t>S40HCPOB1C</t>
  </si>
  <si>
    <t>S41HCPOB1D</t>
  </si>
  <si>
    <t>S42HCPOB2A</t>
  </si>
  <si>
    <t>S43HCPOB2B</t>
  </si>
  <si>
    <t>S44HCPOB2C</t>
  </si>
  <si>
    <t>S45HCPOB2D</t>
  </si>
  <si>
    <t>S46HCPOB3A</t>
  </si>
  <si>
    <t>S47HCPOB3B</t>
  </si>
  <si>
    <t>S48HCPOB3C</t>
  </si>
  <si>
    <t>S49HCPOB3D</t>
  </si>
  <si>
    <t>S50HCPOC1A</t>
  </si>
  <si>
    <t>S51HCPOC1B</t>
  </si>
  <si>
    <t>S52HCPOC1C</t>
  </si>
  <si>
    <t>S53HCPOC1D</t>
  </si>
  <si>
    <t>S54HCPOD1A</t>
  </si>
  <si>
    <t>S55HCPOD1B</t>
  </si>
  <si>
    <t>S56HCPOD1C</t>
  </si>
  <si>
    <t>S57HCPOD1D</t>
  </si>
  <si>
    <t>S58HCPOC2A</t>
  </si>
  <si>
    <t>S59HCPOC2B</t>
  </si>
  <si>
    <t>S60HCPOC2C</t>
  </si>
  <si>
    <t>S61HCPOC2D</t>
  </si>
  <si>
    <t>S65HCPOC3A</t>
  </si>
  <si>
    <t>S66HCPOC3B</t>
  </si>
  <si>
    <t>S67HCPOC3C</t>
  </si>
  <si>
    <t>S68HCPOC3D</t>
  </si>
  <si>
    <t>S69HCPOD3A</t>
  </si>
  <si>
    <t>S70HCPOD3B</t>
  </si>
  <si>
    <t>S71HCPOD3C</t>
  </si>
  <si>
    <t>S72HCPOD3D</t>
  </si>
  <si>
    <t>S73OGCEA1A</t>
  </si>
  <si>
    <t>S74OGCEA1B</t>
  </si>
  <si>
    <t>S75OGCEA1C</t>
  </si>
  <si>
    <t>S76OGCEA1D</t>
  </si>
  <si>
    <t>S77OGCEA2A</t>
  </si>
  <si>
    <t>S78OGCEA2B</t>
  </si>
  <si>
    <t>S79OGCEA2C</t>
  </si>
  <si>
    <t>S80OGCEA2D</t>
  </si>
  <si>
    <t>S81OGCEA3A</t>
  </si>
  <si>
    <t>S82OGCEA3B</t>
  </si>
  <si>
    <t>S83OGCEA3C</t>
  </si>
  <si>
    <t>S84OGCEA3D</t>
  </si>
  <si>
    <t>S85OGCEB1A</t>
  </si>
  <si>
    <t>S86OGCEB1B</t>
  </si>
  <si>
    <t>S87OGCEB1C</t>
  </si>
  <si>
    <t>S88OGCEB1D</t>
  </si>
  <si>
    <t>S89OGCEC1A</t>
  </si>
  <si>
    <t>S90OGCEC1B</t>
  </si>
  <si>
    <t>S91OGCEC1C</t>
  </si>
  <si>
    <t>S92OGCEC1D</t>
  </si>
  <si>
    <t>S93OGCED1A</t>
  </si>
  <si>
    <t>S94OGCED1B</t>
  </si>
  <si>
    <t>S95OGCED1C</t>
  </si>
  <si>
    <t>S96OGCED1D</t>
  </si>
  <si>
    <t>S97OGCEB2A</t>
  </si>
  <si>
    <t>S98OGCEB2B</t>
  </si>
  <si>
    <t>S99OGCEB2C</t>
  </si>
  <si>
    <t>#ID</t>
  </si>
  <si>
    <t>DNA (ug/g)</t>
  </si>
  <si>
    <t>EC (uS/cm)</t>
  </si>
  <si>
    <t>SampleID</t>
  </si>
  <si>
    <t>FDA (ug/g*20 min)</t>
  </si>
  <si>
    <t>SOM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</si>
</sst>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FB2E-3232-4EEC-873F-7F7AE45550C0}">
  <dimension ref="A1:AC137"/>
  <sheetViews>
    <sheetView tabSelected="1" workbookViewId="0">
      <selection activeCell="I13" sqref="I13"/>
    </sheetView>
  </sheetViews>
  <sheetFormatPr baseColWidth="10" defaultRowHeight="14.4" x14ac:dyDescent="0.3"/>
  <cols>
    <col min="2" max="2" width="13.33203125" bestFit="1" customWidth="1"/>
    <col min="8" max="8" width="15.5546875" bestFit="1" customWidth="1"/>
    <col min="18" max="18" width="14.6640625" bestFit="1" customWidth="1"/>
    <col min="21" max="21" width="14.21875" bestFit="1" customWidth="1"/>
  </cols>
  <sheetData>
    <row r="1" spans="1:29" x14ac:dyDescent="0.3">
      <c r="A1" s="1" t="s">
        <v>167</v>
      </c>
      <c r="B1" s="2" t="s">
        <v>170</v>
      </c>
      <c r="C1" s="3" t="s">
        <v>0</v>
      </c>
      <c r="D1" s="3" t="s">
        <v>1</v>
      </c>
      <c r="E1" s="2" t="s">
        <v>2</v>
      </c>
      <c r="F1" s="2" t="s">
        <v>3</v>
      </c>
      <c r="G1" s="3" t="s">
        <v>168</v>
      </c>
      <c r="H1" s="3" t="s">
        <v>171</v>
      </c>
      <c r="I1" s="3" t="s">
        <v>4</v>
      </c>
      <c r="J1" s="3" t="s">
        <v>169</v>
      </c>
      <c r="K1" s="1" t="s">
        <v>172</v>
      </c>
      <c r="L1" s="1" t="s">
        <v>5</v>
      </c>
      <c r="M1" s="1" t="s">
        <v>6</v>
      </c>
      <c r="N1" s="3" t="s">
        <v>7</v>
      </c>
      <c r="O1" s="3" t="s">
        <v>8</v>
      </c>
      <c r="P1" s="3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20</v>
      </c>
      <c r="AB1" s="2" t="s">
        <v>21</v>
      </c>
      <c r="AC1" s="2" t="s">
        <v>22</v>
      </c>
    </row>
    <row r="2" spans="1:29" ht="15.6" x14ac:dyDescent="0.3">
      <c r="A2" s="4">
        <v>100</v>
      </c>
      <c r="B2" s="2" t="s">
        <v>23</v>
      </c>
      <c r="C2" s="5" t="s">
        <v>24</v>
      </c>
      <c r="D2" s="6" t="s">
        <v>25</v>
      </c>
      <c r="E2" s="2">
        <v>1</v>
      </c>
      <c r="F2" s="2">
        <v>1</v>
      </c>
      <c r="G2" s="7">
        <v>2.64</v>
      </c>
      <c r="H2" s="8">
        <v>3.0819746554058813</v>
      </c>
      <c r="I2" s="9">
        <v>7.38</v>
      </c>
      <c r="J2" s="10">
        <v>126.6</v>
      </c>
      <c r="K2" s="11">
        <v>7.9896177442190419</v>
      </c>
      <c r="L2" s="11">
        <f t="shared" ref="L2:M33" si="0">100*N2/1000</f>
        <v>0.23141116564417374</v>
      </c>
      <c r="M2" s="11">
        <f t="shared" si="0"/>
        <v>2.9439252430392027</v>
      </c>
      <c r="N2" s="12">
        <f>0.2782*K2+0.0914</f>
        <v>2.3141116564417374</v>
      </c>
      <c r="O2" s="12">
        <f>4.7627*K2-8.6129</f>
        <v>29.439252430392028</v>
      </c>
      <c r="P2" s="7">
        <f t="shared" ref="P2:P65" si="1">O2/N2</f>
        <v>12.721621425847228</v>
      </c>
      <c r="Q2" s="2">
        <v>151</v>
      </c>
      <c r="R2" s="8">
        <v>6.8152193107168797</v>
      </c>
      <c r="S2" s="8">
        <v>1.07583333333333E-2</v>
      </c>
      <c r="T2" s="8">
        <v>24.699094890228501</v>
      </c>
      <c r="U2" s="8">
        <v>0.94153609201912902</v>
      </c>
      <c r="V2" s="8">
        <v>161.68799999999999</v>
      </c>
      <c r="W2" s="8">
        <v>6.54</v>
      </c>
      <c r="X2" s="8">
        <v>158.88</v>
      </c>
      <c r="Y2" s="8">
        <v>5.7850000000000001</v>
      </c>
      <c r="Z2" s="8">
        <v>4.7240000000000002</v>
      </c>
      <c r="AA2" s="8">
        <v>0.98899999999999999</v>
      </c>
      <c r="AB2" s="8">
        <v>92.915000000000006</v>
      </c>
      <c r="AC2" s="8">
        <v>45.677</v>
      </c>
    </row>
    <row r="3" spans="1:29" ht="15.6" x14ac:dyDescent="0.3">
      <c r="A3" s="4">
        <v>101</v>
      </c>
      <c r="B3" s="2" t="s">
        <v>26</v>
      </c>
      <c r="C3" s="5" t="s">
        <v>24</v>
      </c>
      <c r="D3" s="6" t="s">
        <v>27</v>
      </c>
      <c r="E3" s="2">
        <v>10</v>
      </c>
      <c r="F3" s="2">
        <v>10</v>
      </c>
      <c r="G3" s="7">
        <v>6.56</v>
      </c>
      <c r="H3" s="8">
        <v>17.8105312739191</v>
      </c>
      <c r="I3" s="9">
        <v>6.82</v>
      </c>
      <c r="J3" s="10">
        <v>198</v>
      </c>
      <c r="K3" s="11">
        <v>5.7685715684834618</v>
      </c>
      <c r="L3" s="11">
        <f t="shared" si="0"/>
        <v>0.36973963802168502</v>
      </c>
      <c r="M3" s="11">
        <f t="shared" si="0"/>
        <v>4.7068170151677515</v>
      </c>
      <c r="N3" s="7">
        <v>3.6973963802168504</v>
      </c>
      <c r="O3" s="7">
        <v>47.068170151677514</v>
      </c>
      <c r="P3" s="7">
        <f t="shared" si="1"/>
        <v>12.730084987240938</v>
      </c>
      <c r="Q3" s="2">
        <v>40</v>
      </c>
      <c r="R3" s="8">
        <v>4.92938964003263</v>
      </c>
      <c r="S3" s="8">
        <v>3.8430555555555503E-2</v>
      </c>
      <c r="T3" s="8">
        <v>11.297712428359301</v>
      </c>
      <c r="U3" s="8">
        <v>0.92624130806430205</v>
      </c>
      <c r="V3" s="8">
        <v>40</v>
      </c>
      <c r="W3" s="8">
        <v>0</v>
      </c>
      <c r="X3" s="8">
        <v>40</v>
      </c>
      <c r="Y3" s="8">
        <v>2.8239999999999998</v>
      </c>
      <c r="Z3" s="8">
        <v>3.4169999999999998</v>
      </c>
      <c r="AA3" s="8">
        <v>0.96099999999999997</v>
      </c>
      <c r="AB3" s="8">
        <v>25.966000000000001</v>
      </c>
      <c r="AC3" s="8">
        <v>7.9660000000000002</v>
      </c>
    </row>
    <row r="4" spans="1:29" ht="15.6" x14ac:dyDescent="0.3">
      <c r="A4" s="4">
        <v>102</v>
      </c>
      <c r="B4" s="2" t="s">
        <v>28</v>
      </c>
      <c r="C4" s="5" t="s">
        <v>24</v>
      </c>
      <c r="D4" s="6" t="s">
        <v>29</v>
      </c>
      <c r="E4" s="2">
        <v>10</v>
      </c>
      <c r="F4" s="2">
        <v>10</v>
      </c>
      <c r="G4" s="7">
        <v>3.36</v>
      </c>
      <c r="H4" s="8">
        <v>9.5435379106143525</v>
      </c>
      <c r="I4" s="9">
        <v>6.09</v>
      </c>
      <c r="J4" s="10">
        <v>152.69999999999999</v>
      </c>
      <c r="K4" s="11">
        <v>9.2705015923567355</v>
      </c>
      <c r="L4" s="11">
        <f t="shared" si="0"/>
        <v>0.25475644955978788</v>
      </c>
      <c r="M4" s="11">
        <f t="shared" si="0"/>
        <v>2.9754907584286965</v>
      </c>
      <c r="N4" s="7">
        <v>2.5475644955978787</v>
      </c>
      <c r="O4" s="7">
        <v>29.754907584286965</v>
      </c>
      <c r="P4" s="7">
        <f t="shared" si="1"/>
        <v>11.679746532699221</v>
      </c>
      <c r="Q4" s="2">
        <v>277</v>
      </c>
      <c r="R4" s="8">
        <v>7.7554762107475499</v>
      </c>
      <c r="S4" s="8">
        <v>5.2055555555555501E-3</v>
      </c>
      <c r="T4" s="8">
        <v>33.136281905840498</v>
      </c>
      <c r="U4" s="8">
        <v>0.95584454768593097</v>
      </c>
      <c r="V4" s="8">
        <v>297.39600000000002</v>
      </c>
      <c r="W4" s="8">
        <v>8.0169999999999995</v>
      </c>
      <c r="X4" s="8">
        <v>300.06900000000002</v>
      </c>
      <c r="Y4" s="8">
        <v>5.7220000000000004</v>
      </c>
      <c r="Z4" s="8">
        <v>5.3760000000000003</v>
      </c>
      <c r="AA4" s="8">
        <v>0.99399999999999999</v>
      </c>
      <c r="AB4" s="8">
        <v>176.42699999999999</v>
      </c>
      <c r="AC4" s="8">
        <v>112.901</v>
      </c>
    </row>
    <row r="5" spans="1:29" ht="15.6" x14ac:dyDescent="0.3">
      <c r="A5" s="4">
        <v>103</v>
      </c>
      <c r="B5" s="2" t="s">
        <v>30</v>
      </c>
      <c r="C5" s="5" t="s">
        <v>24</v>
      </c>
      <c r="D5" s="6" t="s">
        <v>31</v>
      </c>
      <c r="E5" s="2">
        <v>10</v>
      </c>
      <c r="F5" s="2">
        <v>10</v>
      </c>
      <c r="G5" s="7">
        <v>2.56</v>
      </c>
      <c r="H5" s="8">
        <v>3.5888037189838862</v>
      </c>
      <c r="I5" s="9">
        <v>6.25</v>
      </c>
      <c r="J5" s="10">
        <v>94.8</v>
      </c>
      <c r="K5" s="11">
        <v>7.6324062877871768</v>
      </c>
      <c r="L5" s="11">
        <f t="shared" si="0"/>
        <v>0.1788237291456557</v>
      </c>
      <c r="M5" s="11">
        <f t="shared" si="0"/>
        <v>2.0409440507337546</v>
      </c>
      <c r="N5" s="7">
        <v>1.7882372914565572</v>
      </c>
      <c r="O5" s="7">
        <v>20.409440507337546</v>
      </c>
      <c r="P5" s="7">
        <f t="shared" si="1"/>
        <v>11.41316122018327</v>
      </c>
      <c r="Q5" s="2">
        <v>43</v>
      </c>
      <c r="R5" s="8">
        <v>4.9381409609161597</v>
      </c>
      <c r="S5" s="8">
        <v>3.9226388888888797E-2</v>
      </c>
      <c r="T5" s="8">
        <v>10.9818108561303</v>
      </c>
      <c r="U5" s="8">
        <v>0.91004423561107095</v>
      </c>
      <c r="V5" s="8">
        <v>43</v>
      </c>
      <c r="W5" s="8">
        <v>0</v>
      </c>
      <c r="X5" s="8">
        <v>43</v>
      </c>
      <c r="Y5" s="8">
        <v>3.073</v>
      </c>
      <c r="Z5" s="8">
        <v>3.423</v>
      </c>
      <c r="AA5" s="8">
        <v>0.96</v>
      </c>
      <c r="AB5" s="8">
        <v>24.869</v>
      </c>
      <c r="AC5" s="8">
        <v>8.7189999999999994</v>
      </c>
    </row>
    <row r="6" spans="1:29" ht="15.6" x14ac:dyDescent="0.3">
      <c r="A6" s="4">
        <v>104</v>
      </c>
      <c r="B6" s="2" t="s">
        <v>32</v>
      </c>
      <c r="C6" s="5" t="s">
        <v>24</v>
      </c>
      <c r="D6" s="6" t="s">
        <v>25</v>
      </c>
      <c r="E6" s="2">
        <v>10</v>
      </c>
      <c r="F6" s="2">
        <v>10</v>
      </c>
      <c r="G6" s="7">
        <v>2.04</v>
      </c>
      <c r="H6" s="8">
        <v>1.4161364022582656</v>
      </c>
      <c r="I6" s="9">
        <v>6.46</v>
      </c>
      <c r="J6" s="10">
        <v>68.3</v>
      </c>
      <c r="K6" s="11">
        <v>6.2221341523828553</v>
      </c>
      <c r="L6" s="11">
        <f t="shared" si="0"/>
        <v>0.18223977211929104</v>
      </c>
      <c r="M6" s="11">
        <f t="shared" si="0"/>
        <v>2.1021258327553825</v>
      </c>
      <c r="N6" s="12">
        <f>0.2782*K6+0.0914</f>
        <v>1.8223977211929103</v>
      </c>
      <c r="O6" s="12">
        <f>4.7627*K6-8.6129</f>
        <v>21.021258327553824</v>
      </c>
      <c r="P6" s="7">
        <f t="shared" si="1"/>
        <v>11.534945463931807</v>
      </c>
      <c r="Q6" s="2">
        <v>165</v>
      </c>
      <c r="R6" s="8">
        <v>6.9633880277021802</v>
      </c>
      <c r="S6" s="8">
        <v>9.2583333333333302E-3</v>
      </c>
      <c r="T6" s="8">
        <v>25.312668488336101</v>
      </c>
      <c r="U6" s="8">
        <v>0.94530049394738802</v>
      </c>
      <c r="V6" s="8">
        <v>180.81299999999999</v>
      </c>
      <c r="W6" s="8">
        <v>8.7140000000000004</v>
      </c>
      <c r="X6" s="8">
        <v>174.42500000000001</v>
      </c>
      <c r="Y6" s="8">
        <v>5.7859999999999996</v>
      </c>
      <c r="Z6" s="8">
        <v>4.827</v>
      </c>
      <c r="AA6" s="8">
        <v>0.99</v>
      </c>
      <c r="AB6" s="8">
        <v>102.71</v>
      </c>
      <c r="AC6" s="8">
        <v>51.808999999999997</v>
      </c>
    </row>
    <row r="7" spans="1:29" ht="15.6" x14ac:dyDescent="0.3">
      <c r="A7" s="4">
        <v>105</v>
      </c>
      <c r="B7" s="2" t="s">
        <v>33</v>
      </c>
      <c r="C7" s="5" t="s">
        <v>24</v>
      </c>
      <c r="D7" s="6" t="s">
        <v>27</v>
      </c>
      <c r="E7" s="2">
        <v>32</v>
      </c>
      <c r="F7" s="2">
        <v>32</v>
      </c>
      <c r="G7" s="7">
        <v>7.96</v>
      </c>
      <c r="H7" s="8">
        <v>16.102413214993817</v>
      </c>
      <c r="I7" s="9">
        <v>6.2</v>
      </c>
      <c r="J7" s="10">
        <v>199</v>
      </c>
      <c r="K7" s="11">
        <v>12.309674955849415</v>
      </c>
      <c r="L7" s="11">
        <f t="shared" si="0"/>
        <v>0.38671515821733932</v>
      </c>
      <c r="M7" s="11">
        <f t="shared" si="0"/>
        <v>4.7578455054086071</v>
      </c>
      <c r="N7" s="7">
        <v>3.8671515821733933</v>
      </c>
      <c r="O7" s="7">
        <v>47.578455054086071</v>
      </c>
      <c r="P7" s="7">
        <f t="shared" si="1"/>
        <v>12.303229920805514</v>
      </c>
      <c r="Q7" s="2">
        <v>109</v>
      </c>
      <c r="R7" s="8">
        <v>6.2808001732215697</v>
      </c>
      <c r="S7" s="8">
        <v>1.7151388888888799E-2</v>
      </c>
      <c r="T7" s="8">
        <v>19.290878355821601</v>
      </c>
      <c r="U7" s="8">
        <v>0.92798893644619795</v>
      </c>
      <c r="V7" s="8">
        <v>113</v>
      </c>
      <c r="W7" s="8">
        <v>3.6880000000000002</v>
      </c>
      <c r="X7" s="8">
        <v>112.58799999999999</v>
      </c>
      <c r="Y7" s="8">
        <v>5.2119999999999997</v>
      </c>
      <c r="Z7" s="8">
        <v>4.3540000000000001</v>
      </c>
      <c r="AA7" s="8">
        <v>0.98299999999999998</v>
      </c>
      <c r="AB7" s="8">
        <v>58.404000000000003</v>
      </c>
      <c r="AC7" s="8">
        <v>29.125</v>
      </c>
    </row>
    <row r="8" spans="1:29" ht="15.6" x14ac:dyDescent="0.3">
      <c r="A8" s="4">
        <v>106</v>
      </c>
      <c r="B8" s="2" t="s">
        <v>34</v>
      </c>
      <c r="C8" s="5" t="s">
        <v>24</v>
      </c>
      <c r="D8" s="6" t="s">
        <v>29</v>
      </c>
      <c r="E8" s="2">
        <v>32</v>
      </c>
      <c r="F8" s="2">
        <v>32</v>
      </c>
      <c r="G8" s="7">
        <v>4</v>
      </c>
      <c r="H8" s="8">
        <v>11.17027218229884</v>
      </c>
      <c r="I8" s="9">
        <v>6.17</v>
      </c>
      <c r="J8" s="10">
        <v>175.3</v>
      </c>
      <c r="K8" s="11">
        <v>9.2995647012267799</v>
      </c>
      <c r="L8" s="11">
        <f t="shared" si="0"/>
        <v>0.29887906592131047</v>
      </c>
      <c r="M8" s="11">
        <f t="shared" si="0"/>
        <v>3.4812072646224732</v>
      </c>
      <c r="N8" s="7">
        <v>2.9887906592131048</v>
      </c>
      <c r="O8" s="7">
        <v>34.812072646224735</v>
      </c>
      <c r="P8" s="7">
        <f t="shared" si="1"/>
        <v>11.647544647837641</v>
      </c>
      <c r="Q8" s="2">
        <v>79</v>
      </c>
      <c r="R8" s="8">
        <v>5.8549032111401598</v>
      </c>
      <c r="S8" s="8">
        <v>2.0373611111111099E-2</v>
      </c>
      <c r="T8" s="8">
        <v>15.337117534491201</v>
      </c>
      <c r="U8" s="8">
        <v>0.92879233035400999</v>
      </c>
      <c r="V8" s="8">
        <v>79.856999999999999</v>
      </c>
      <c r="W8" s="8">
        <v>1.395</v>
      </c>
      <c r="X8" s="8">
        <v>80.628</v>
      </c>
      <c r="Y8" s="8">
        <v>4.4249999999999998</v>
      </c>
      <c r="Z8" s="8">
        <v>4.0579999999999998</v>
      </c>
      <c r="AA8" s="8">
        <v>0.97899999999999998</v>
      </c>
      <c r="AB8" s="8">
        <v>48.034999999999997</v>
      </c>
      <c r="AC8" s="8">
        <v>18.978999999999999</v>
      </c>
    </row>
    <row r="9" spans="1:29" ht="15.6" x14ac:dyDescent="0.3">
      <c r="A9" s="4">
        <v>107</v>
      </c>
      <c r="B9" s="2" t="s">
        <v>35</v>
      </c>
      <c r="C9" s="5" t="s">
        <v>24</v>
      </c>
      <c r="D9" s="6" t="s">
        <v>31</v>
      </c>
      <c r="E9" s="2">
        <v>32</v>
      </c>
      <c r="F9" s="2">
        <v>32</v>
      </c>
      <c r="G9" s="7">
        <v>1.6</v>
      </c>
      <c r="H9" s="8">
        <v>2.4364382002323386</v>
      </c>
      <c r="I9" s="9">
        <v>6.36</v>
      </c>
      <c r="J9" s="10">
        <v>75.099999999999994</v>
      </c>
      <c r="K9" s="11">
        <v>5.9235005209108813</v>
      </c>
      <c r="L9" s="11">
        <f t="shared" si="0"/>
        <v>0.13255922299778622</v>
      </c>
      <c r="M9" s="11">
        <f t="shared" si="0"/>
        <v>1.4720177473149425</v>
      </c>
      <c r="N9" s="7">
        <v>1.3255922299778622</v>
      </c>
      <c r="O9" s="7">
        <v>14.720177473149423</v>
      </c>
      <c r="P9" s="7">
        <f t="shared" si="1"/>
        <v>11.104604523364817</v>
      </c>
      <c r="Q9" s="2" t="s">
        <v>36</v>
      </c>
      <c r="R9" s="8" t="s">
        <v>36</v>
      </c>
      <c r="S9" s="8" t="s">
        <v>36</v>
      </c>
      <c r="T9" s="8" t="s">
        <v>36</v>
      </c>
      <c r="U9" s="8" t="s">
        <v>36</v>
      </c>
      <c r="V9" s="8" t="s">
        <v>36</v>
      </c>
      <c r="W9" s="8" t="s">
        <v>36</v>
      </c>
      <c r="X9" s="8" t="s">
        <v>36</v>
      </c>
      <c r="Y9" s="8" t="s">
        <v>36</v>
      </c>
      <c r="Z9" s="8" t="s">
        <v>36</v>
      </c>
      <c r="AA9" s="8" t="s">
        <v>36</v>
      </c>
      <c r="AB9" s="8" t="s">
        <v>36</v>
      </c>
      <c r="AC9" s="8" t="s">
        <v>36</v>
      </c>
    </row>
    <row r="10" spans="1:29" ht="15.6" x14ac:dyDescent="0.3">
      <c r="A10" s="4">
        <v>108</v>
      </c>
      <c r="B10" s="2" t="s">
        <v>37</v>
      </c>
      <c r="C10" s="5" t="s">
        <v>24</v>
      </c>
      <c r="D10" s="6" t="s">
        <v>25</v>
      </c>
      <c r="E10" s="2">
        <v>32</v>
      </c>
      <c r="F10" s="2">
        <v>32</v>
      </c>
      <c r="G10" s="7">
        <v>1.76</v>
      </c>
      <c r="H10" s="8">
        <v>3.1370580669448191</v>
      </c>
      <c r="I10" s="9">
        <v>6.44</v>
      </c>
      <c r="J10" s="10">
        <v>65.599999999999994</v>
      </c>
      <c r="K10" s="11">
        <v>6.3012192684389836</v>
      </c>
      <c r="L10" s="11">
        <f t="shared" si="0"/>
        <v>0.18443992004797252</v>
      </c>
      <c r="M10" s="11">
        <f t="shared" si="0"/>
        <v>2.1397917009794347</v>
      </c>
      <c r="N10" s="12">
        <f>0.2782*K10+0.0914</f>
        <v>1.8443992004797252</v>
      </c>
      <c r="O10" s="12">
        <f>4.7627*K10-8.6129</f>
        <v>21.397917009794345</v>
      </c>
      <c r="P10" s="7">
        <f t="shared" si="1"/>
        <v>11.601564891282095</v>
      </c>
      <c r="Q10" s="2">
        <v>114</v>
      </c>
      <c r="R10" s="8">
        <v>6.3840398202517097</v>
      </c>
      <c r="S10" s="8">
        <v>1.4588888888888801E-2</v>
      </c>
      <c r="T10" s="8">
        <v>20.997997649078499</v>
      </c>
      <c r="U10" s="8">
        <v>0.93431034408829206</v>
      </c>
      <c r="V10" s="8">
        <v>125</v>
      </c>
      <c r="W10" s="8">
        <v>8.4749999999999996</v>
      </c>
      <c r="X10" s="8">
        <v>118.327</v>
      </c>
      <c r="Y10" s="8">
        <v>5.26</v>
      </c>
      <c r="Z10" s="8">
        <v>4.4249999999999998</v>
      </c>
      <c r="AA10" s="8">
        <v>0.98499999999999999</v>
      </c>
      <c r="AB10" s="8">
        <v>67.296000000000006</v>
      </c>
      <c r="AC10" s="8">
        <v>30.952000000000002</v>
      </c>
    </row>
    <row r="11" spans="1:29" ht="15.6" x14ac:dyDescent="0.3">
      <c r="A11" s="4">
        <v>109</v>
      </c>
      <c r="B11" s="2" t="s">
        <v>38</v>
      </c>
      <c r="C11" s="5" t="s">
        <v>24</v>
      </c>
      <c r="D11" s="6" t="s">
        <v>27</v>
      </c>
      <c r="E11" s="2">
        <v>1</v>
      </c>
      <c r="F11" s="2">
        <v>0</v>
      </c>
      <c r="G11" s="7">
        <v>5.96</v>
      </c>
      <c r="H11" s="8">
        <v>14.20081718357641</v>
      </c>
      <c r="I11" s="9">
        <v>6.92</v>
      </c>
      <c r="J11" s="10">
        <v>252</v>
      </c>
      <c r="K11" s="11">
        <v>12.570786955672734</v>
      </c>
      <c r="L11" s="11">
        <f t="shared" si="0"/>
        <v>0.39568793210969394</v>
      </c>
      <c r="M11" s="11">
        <f t="shared" si="0"/>
        <v>4.8597260016268322</v>
      </c>
      <c r="N11" s="7">
        <v>3.9568793210969391</v>
      </c>
      <c r="O11" s="7">
        <v>48.597260016268315</v>
      </c>
      <c r="P11" s="7">
        <f t="shared" si="1"/>
        <v>12.28171396513453</v>
      </c>
      <c r="Q11" s="2">
        <v>253</v>
      </c>
      <c r="R11" s="8">
        <v>7.6288731720717404</v>
      </c>
      <c r="S11" s="8">
        <v>6.4361111111111103E-3</v>
      </c>
      <c r="T11" s="8">
        <v>36.182682040330398</v>
      </c>
      <c r="U11" s="8">
        <v>0.95564065042653801</v>
      </c>
      <c r="V11" s="8">
        <v>268.76600000000002</v>
      </c>
      <c r="W11" s="8">
        <v>6.8639999999999999</v>
      </c>
      <c r="X11" s="8">
        <v>270.81</v>
      </c>
      <c r="Y11" s="8">
        <v>5.6020000000000003</v>
      </c>
      <c r="Z11" s="8">
        <v>5.2880000000000003</v>
      </c>
      <c r="AA11" s="8">
        <v>0.99399999999999999</v>
      </c>
      <c r="AB11" s="8">
        <v>165.441</v>
      </c>
      <c r="AC11" s="8">
        <v>97.882999999999996</v>
      </c>
    </row>
    <row r="12" spans="1:29" ht="15.6" x14ac:dyDescent="0.3">
      <c r="A12" s="4">
        <v>110</v>
      </c>
      <c r="B12" s="2" t="s">
        <v>39</v>
      </c>
      <c r="C12" s="5" t="s">
        <v>24</v>
      </c>
      <c r="D12" s="6" t="s">
        <v>29</v>
      </c>
      <c r="E12" s="2">
        <v>1</v>
      </c>
      <c r="F12" s="2">
        <v>0</v>
      </c>
      <c r="G12" s="7">
        <v>3.8</v>
      </c>
      <c r="H12" s="8">
        <v>10.507104529857449</v>
      </c>
      <c r="I12" s="9">
        <v>7.17</v>
      </c>
      <c r="J12" s="10">
        <v>255</v>
      </c>
      <c r="K12" s="11">
        <v>10.618853680341751</v>
      </c>
      <c r="L12" s="11">
        <f t="shared" si="0"/>
        <v>0.34567252750027616</v>
      </c>
      <c r="M12" s="11">
        <f t="shared" si="0"/>
        <v>4.1906849730944735</v>
      </c>
      <c r="N12" s="7">
        <v>3.4567252750027615</v>
      </c>
      <c r="O12" s="7">
        <v>41.906849730944728</v>
      </c>
      <c r="P12" s="7">
        <f t="shared" si="1"/>
        <v>12.123280387363515</v>
      </c>
      <c r="Q12" s="2">
        <v>201</v>
      </c>
      <c r="R12" s="8">
        <v>7.3017898410688202</v>
      </c>
      <c r="S12" s="8">
        <v>8.1041666666666606E-3</v>
      </c>
      <c r="T12" s="8">
        <v>30.146104654246301</v>
      </c>
      <c r="U12" s="8">
        <v>0.95435113181723996</v>
      </c>
      <c r="V12" s="8">
        <v>207.12899999999999</v>
      </c>
      <c r="W12" s="8">
        <v>3.9009999999999998</v>
      </c>
      <c r="X12" s="8">
        <v>208.86</v>
      </c>
      <c r="Y12" s="8">
        <v>5.7290000000000001</v>
      </c>
      <c r="Z12" s="8">
        <v>5.0609999999999999</v>
      </c>
      <c r="AA12" s="8">
        <v>0.99299999999999999</v>
      </c>
      <c r="AB12" s="8">
        <v>133.482</v>
      </c>
      <c r="AC12" s="8">
        <v>69.040999999999997</v>
      </c>
    </row>
    <row r="13" spans="1:29" ht="15.6" x14ac:dyDescent="0.3">
      <c r="A13" s="4">
        <v>111</v>
      </c>
      <c r="B13" s="2" t="s">
        <v>40</v>
      </c>
      <c r="C13" s="5" t="s">
        <v>24</v>
      </c>
      <c r="D13" s="6" t="s">
        <v>31</v>
      </c>
      <c r="E13" s="2">
        <v>1</v>
      </c>
      <c r="F13" s="2">
        <v>0</v>
      </c>
      <c r="G13" s="7">
        <v>4.6399999999999997</v>
      </c>
      <c r="H13" s="8">
        <v>10.401128881969713</v>
      </c>
      <c r="I13" s="9">
        <v>6.98</v>
      </c>
      <c r="J13" s="10">
        <v>179</v>
      </c>
      <c r="K13" s="11">
        <v>9.5256459699189922</v>
      </c>
      <c r="L13" s="11">
        <f t="shared" si="0"/>
        <v>0.28244994093431908</v>
      </c>
      <c r="M13" s="11">
        <f t="shared" si="0"/>
        <v>3.2957163946735082</v>
      </c>
      <c r="N13" s="7">
        <v>2.8244994093431908</v>
      </c>
      <c r="O13" s="7">
        <v>32.957163946735079</v>
      </c>
      <c r="P13" s="7">
        <f t="shared" si="1"/>
        <v>11.66832035358752</v>
      </c>
      <c r="Q13" s="2">
        <v>261</v>
      </c>
      <c r="R13" s="8">
        <v>7.6190065679106098</v>
      </c>
      <c r="S13" s="8">
        <v>6.0277777777777699E-3</v>
      </c>
      <c r="T13" s="8">
        <v>31.313255783028001</v>
      </c>
      <c r="U13" s="8">
        <v>0.94906524455642804</v>
      </c>
      <c r="V13" s="8">
        <v>293.34100000000001</v>
      </c>
      <c r="W13" s="8">
        <v>11.801</v>
      </c>
      <c r="X13" s="8">
        <v>288.04700000000003</v>
      </c>
      <c r="Y13" s="8">
        <v>6.0830000000000002</v>
      </c>
      <c r="Z13" s="8">
        <v>5.2809999999999997</v>
      </c>
      <c r="AA13" s="8">
        <v>0.99399999999999999</v>
      </c>
      <c r="AB13" s="8">
        <v>156.863</v>
      </c>
      <c r="AC13" s="8">
        <v>102.76300000000001</v>
      </c>
    </row>
    <row r="14" spans="1:29" ht="15.6" x14ac:dyDescent="0.3">
      <c r="A14" s="4">
        <v>112</v>
      </c>
      <c r="B14" s="2" t="s">
        <v>41</v>
      </c>
      <c r="C14" s="5" t="s">
        <v>24</v>
      </c>
      <c r="D14" s="6" t="s">
        <v>25</v>
      </c>
      <c r="E14" s="2">
        <v>1</v>
      </c>
      <c r="F14" s="2">
        <v>0</v>
      </c>
      <c r="G14" s="7">
        <v>3.68</v>
      </c>
      <c r="H14" s="8">
        <v>2.4256849342193849</v>
      </c>
      <c r="I14" s="9">
        <v>7.01</v>
      </c>
      <c r="J14" s="10">
        <v>117.3</v>
      </c>
      <c r="K14" s="11">
        <v>5.9989128823442819</v>
      </c>
      <c r="L14" s="11">
        <f t="shared" si="0"/>
        <v>0.17602975638681792</v>
      </c>
      <c r="M14" s="11">
        <f t="shared" si="0"/>
        <v>1.9958122384741108</v>
      </c>
      <c r="N14" s="12">
        <f>0.2782*K14+0.0914</f>
        <v>1.7602975638681793</v>
      </c>
      <c r="O14" s="12">
        <f>4.7627*K14-8.6129</f>
        <v>19.95812238474111</v>
      </c>
      <c r="P14" s="7">
        <f t="shared" si="1"/>
        <v>11.337925356712976</v>
      </c>
      <c r="Q14" s="2">
        <v>85</v>
      </c>
      <c r="R14" s="8">
        <v>5.9948841204363896</v>
      </c>
      <c r="S14" s="8">
        <v>2.09263888888888E-2</v>
      </c>
      <c r="T14" s="8">
        <v>16.169612707701599</v>
      </c>
      <c r="U14" s="8">
        <v>0.93532820515531001</v>
      </c>
      <c r="V14" s="8">
        <v>85.75</v>
      </c>
      <c r="W14" s="8">
        <v>1.423</v>
      </c>
      <c r="X14" s="8">
        <v>85.963999999999999</v>
      </c>
      <c r="Y14" s="8">
        <v>4.5609999999999999</v>
      </c>
      <c r="Z14" s="8">
        <v>4.1550000000000002</v>
      </c>
      <c r="AA14" s="8">
        <v>0.97899999999999998</v>
      </c>
      <c r="AB14" s="8">
        <v>48.728000000000002</v>
      </c>
      <c r="AC14" s="8">
        <v>20.896000000000001</v>
      </c>
    </row>
    <row r="15" spans="1:29" ht="15.6" x14ac:dyDescent="0.3">
      <c r="A15" s="4">
        <v>113</v>
      </c>
      <c r="B15" s="2" t="s">
        <v>42</v>
      </c>
      <c r="C15" s="5" t="s">
        <v>24</v>
      </c>
      <c r="D15" s="6" t="s">
        <v>27</v>
      </c>
      <c r="E15" s="2">
        <v>10</v>
      </c>
      <c r="F15" s="2">
        <v>0</v>
      </c>
      <c r="G15" s="7">
        <v>4.5999999999999996</v>
      </c>
      <c r="H15" s="8">
        <v>15.326994992226682</v>
      </c>
      <c r="I15" s="9">
        <v>6.65</v>
      </c>
      <c r="J15" s="10">
        <v>190.6</v>
      </c>
      <c r="K15" s="11">
        <v>11.633589308866139</v>
      </c>
      <c r="L15" s="11">
        <f t="shared" si="0"/>
        <v>0.35202205732121677</v>
      </c>
      <c r="M15" s="11">
        <f t="shared" si="0"/>
        <v>4.3172714549477753</v>
      </c>
      <c r="N15" s="7">
        <v>3.5202205732121676</v>
      </c>
      <c r="O15" s="7">
        <v>43.172714549477753</v>
      </c>
      <c r="P15" s="7">
        <f t="shared" si="1"/>
        <v>12.264207214175521</v>
      </c>
      <c r="Q15" s="2">
        <v>179</v>
      </c>
      <c r="R15" s="8">
        <v>7.08846125822443</v>
      </c>
      <c r="S15" s="8">
        <v>8.4444444444444402E-3</v>
      </c>
      <c r="T15" s="8">
        <v>28.015455813813901</v>
      </c>
      <c r="U15" s="8">
        <v>0.94717206692327904</v>
      </c>
      <c r="V15" s="8">
        <v>186.30799999999999</v>
      </c>
      <c r="W15" s="8">
        <v>4.5309999999999997</v>
      </c>
      <c r="X15" s="8">
        <v>186.995</v>
      </c>
      <c r="Y15" s="8">
        <v>5.5510000000000002</v>
      </c>
      <c r="Z15" s="8">
        <v>4.9130000000000003</v>
      </c>
      <c r="AA15" s="8">
        <v>0.99099999999999999</v>
      </c>
      <c r="AB15" s="8">
        <v>113.03</v>
      </c>
      <c r="AC15" s="8">
        <v>58.256</v>
      </c>
    </row>
    <row r="16" spans="1:29" ht="15.6" x14ac:dyDescent="0.3">
      <c r="A16" s="4">
        <v>114</v>
      </c>
      <c r="B16" s="2" t="s">
        <v>43</v>
      </c>
      <c r="C16" s="5" t="s">
        <v>24</v>
      </c>
      <c r="D16" s="6" t="s">
        <v>29</v>
      </c>
      <c r="E16" s="2">
        <v>10</v>
      </c>
      <c r="F16" s="2">
        <v>0</v>
      </c>
      <c r="G16" s="7">
        <v>2.56</v>
      </c>
      <c r="H16" s="8">
        <v>7.8711000926710657</v>
      </c>
      <c r="I16" s="9">
        <v>6.64</v>
      </c>
      <c r="J16" s="10">
        <v>131.4</v>
      </c>
      <c r="K16" s="11">
        <v>9.8032361166600452</v>
      </c>
      <c r="L16" s="11">
        <f t="shared" si="0"/>
        <v>0.28006427654369309</v>
      </c>
      <c r="M16" s="11">
        <f t="shared" si="0"/>
        <v>3.1677047625899419</v>
      </c>
      <c r="N16" s="7">
        <v>2.800642765436931</v>
      </c>
      <c r="O16" s="7">
        <v>31.677047625899416</v>
      </c>
      <c r="P16" s="7">
        <f t="shared" si="1"/>
        <v>11.310634835984677</v>
      </c>
      <c r="Q16" s="2">
        <v>165</v>
      </c>
      <c r="R16" s="8">
        <v>6.9617054824295996</v>
      </c>
      <c r="S16" s="8">
        <v>1.03666666666666E-2</v>
      </c>
      <c r="T16" s="8">
        <v>25.573354113131799</v>
      </c>
      <c r="U16" s="8">
        <v>0.94507208345655502</v>
      </c>
      <c r="V16" s="8">
        <v>169.565</v>
      </c>
      <c r="W16" s="8">
        <v>3.375</v>
      </c>
      <c r="X16" s="8">
        <v>170.78399999999999</v>
      </c>
      <c r="Y16" s="8">
        <v>5.7649999999999997</v>
      </c>
      <c r="Z16" s="8">
        <v>4.8250000000000002</v>
      </c>
      <c r="AA16" s="8">
        <v>0.99</v>
      </c>
      <c r="AB16" s="8">
        <v>101.60899999999999</v>
      </c>
      <c r="AC16" s="8">
        <v>51.808999999999997</v>
      </c>
    </row>
    <row r="17" spans="1:29" ht="15.6" x14ac:dyDescent="0.3">
      <c r="A17" s="4">
        <v>115</v>
      </c>
      <c r="B17" s="2" t="s">
        <v>44</v>
      </c>
      <c r="C17" s="5" t="s">
        <v>24</v>
      </c>
      <c r="D17" s="6" t="s">
        <v>31</v>
      </c>
      <c r="E17" s="2">
        <v>10</v>
      </c>
      <c r="F17" s="2">
        <v>0</v>
      </c>
      <c r="G17" s="7">
        <v>2.6</v>
      </c>
      <c r="H17" s="8">
        <v>5.4813670998039816</v>
      </c>
      <c r="I17" s="9">
        <v>6.64</v>
      </c>
      <c r="J17" s="10">
        <v>93</v>
      </c>
      <c r="K17" s="11">
        <v>7.5871300855763062</v>
      </c>
      <c r="L17" s="11">
        <f t="shared" si="0"/>
        <v>0.21371529454261187</v>
      </c>
      <c r="M17" s="11">
        <f t="shared" si="0"/>
        <v>2.3032705258949004</v>
      </c>
      <c r="N17" s="7">
        <v>2.1371529454261187</v>
      </c>
      <c r="O17" s="7">
        <v>23.032705258949004</v>
      </c>
      <c r="P17" s="7">
        <f t="shared" si="1"/>
        <v>10.777284474769587</v>
      </c>
      <c r="Q17" s="2" t="s">
        <v>36</v>
      </c>
      <c r="R17" s="8" t="s">
        <v>36</v>
      </c>
      <c r="S17" s="8" t="s">
        <v>36</v>
      </c>
      <c r="T17" s="8" t="s">
        <v>36</v>
      </c>
      <c r="U17" s="8" t="s">
        <v>36</v>
      </c>
      <c r="V17" s="8" t="s">
        <v>36</v>
      </c>
      <c r="W17" s="8" t="s">
        <v>36</v>
      </c>
      <c r="X17" s="8" t="s">
        <v>36</v>
      </c>
      <c r="Y17" s="8" t="s">
        <v>36</v>
      </c>
      <c r="Z17" s="8" t="s">
        <v>36</v>
      </c>
      <c r="AA17" s="8" t="s">
        <v>36</v>
      </c>
      <c r="AB17" s="8" t="s">
        <v>36</v>
      </c>
      <c r="AC17" s="8" t="s">
        <v>36</v>
      </c>
    </row>
    <row r="18" spans="1:29" ht="15.6" x14ac:dyDescent="0.3">
      <c r="A18" s="4">
        <v>116</v>
      </c>
      <c r="B18" s="2" t="s">
        <v>45</v>
      </c>
      <c r="C18" s="5" t="s">
        <v>24</v>
      </c>
      <c r="D18" s="6" t="s">
        <v>25</v>
      </c>
      <c r="E18" s="2">
        <v>10</v>
      </c>
      <c r="F18" s="2">
        <v>0</v>
      </c>
      <c r="G18" s="7">
        <v>1.6</v>
      </c>
      <c r="H18" s="8">
        <v>1.9842883083796981</v>
      </c>
      <c r="I18" s="9">
        <v>6.69</v>
      </c>
      <c r="J18" s="10">
        <v>52.4</v>
      </c>
      <c r="K18" s="11">
        <v>5.8457362164185378</v>
      </c>
      <c r="L18" s="11">
        <f t="shared" si="0"/>
        <v>0.17176838154076374</v>
      </c>
      <c r="M18" s="11">
        <f t="shared" si="0"/>
        <v>1.9228587877936567</v>
      </c>
      <c r="N18" s="12">
        <f>0.2782*K18+0.0914</f>
        <v>1.7176838154076373</v>
      </c>
      <c r="O18" s="12">
        <f>4.7627*K18-8.6129</f>
        <v>19.228587877936569</v>
      </c>
      <c r="P18" s="7">
        <f t="shared" si="1"/>
        <v>11.194486264268187</v>
      </c>
      <c r="Q18" s="2">
        <v>245</v>
      </c>
      <c r="R18" s="8">
        <v>7.5860691595185301</v>
      </c>
      <c r="S18" s="8">
        <v>5.9874999999999998E-3</v>
      </c>
      <c r="T18" s="8">
        <v>29.8663940098265</v>
      </c>
      <c r="U18" s="8">
        <v>0.95582905731893597</v>
      </c>
      <c r="V18" s="8">
        <v>260.28300000000002</v>
      </c>
      <c r="W18" s="8">
        <v>6.7450000000000001</v>
      </c>
      <c r="X18" s="8">
        <v>262.49099999999999</v>
      </c>
      <c r="Y18" s="8">
        <v>5.6950000000000003</v>
      </c>
      <c r="Z18" s="8">
        <v>5.258</v>
      </c>
      <c r="AA18" s="8">
        <v>0.99399999999999999</v>
      </c>
      <c r="AB18" s="8">
        <v>161.61600000000001</v>
      </c>
      <c r="AC18" s="8">
        <v>93.125</v>
      </c>
    </row>
    <row r="19" spans="1:29" ht="15.6" x14ac:dyDescent="0.3">
      <c r="A19" s="4">
        <v>117</v>
      </c>
      <c r="B19" s="2" t="s">
        <v>46</v>
      </c>
      <c r="C19" s="13" t="s">
        <v>47</v>
      </c>
      <c r="D19" s="6" t="s">
        <v>27</v>
      </c>
      <c r="E19" s="2">
        <v>0</v>
      </c>
      <c r="F19" s="2">
        <v>0.1</v>
      </c>
      <c r="G19" s="7">
        <v>0.52</v>
      </c>
      <c r="H19" s="14">
        <v>73.820631031864679</v>
      </c>
      <c r="I19" s="9">
        <v>6.21</v>
      </c>
      <c r="J19" s="10">
        <v>248</v>
      </c>
      <c r="K19" s="11">
        <v>50.214799699280398</v>
      </c>
      <c r="L19" s="11">
        <f t="shared" si="0"/>
        <v>1.5172480438538829</v>
      </c>
      <c r="M19" s="11">
        <f t="shared" si="0"/>
        <v>27.037084751257389</v>
      </c>
      <c r="N19" s="7">
        <v>15.172480438538827</v>
      </c>
      <c r="O19" s="7">
        <v>270.3708475125739</v>
      </c>
      <c r="P19" s="7">
        <f t="shared" si="1"/>
        <v>17.81981849360761</v>
      </c>
      <c r="Q19" s="2">
        <v>147</v>
      </c>
      <c r="R19" s="8">
        <v>6.6827004565363701</v>
      </c>
      <c r="S19" s="8">
        <v>1.1844444444444401E-2</v>
      </c>
      <c r="T19" s="8">
        <v>18.7312989182713</v>
      </c>
      <c r="U19" s="8">
        <v>0.92819508117327398</v>
      </c>
      <c r="V19" s="8">
        <v>153.667</v>
      </c>
      <c r="W19" s="8">
        <v>4.5670000000000002</v>
      </c>
      <c r="X19" s="8">
        <v>153.58799999999999</v>
      </c>
      <c r="Y19" s="8">
        <v>5.5590000000000002</v>
      </c>
      <c r="Z19" s="8">
        <v>4.6319999999999997</v>
      </c>
      <c r="AA19" s="8">
        <v>0.98699999999999999</v>
      </c>
      <c r="AB19" s="8">
        <v>76.054000000000002</v>
      </c>
      <c r="AC19" s="8">
        <v>43.981999999999999</v>
      </c>
    </row>
    <row r="20" spans="1:29" ht="15.6" x14ac:dyDescent="0.3">
      <c r="A20" s="4">
        <v>118</v>
      </c>
      <c r="B20" s="2" t="s">
        <v>48</v>
      </c>
      <c r="C20" s="13" t="s">
        <v>47</v>
      </c>
      <c r="D20" s="6" t="s">
        <v>29</v>
      </c>
      <c r="E20" s="2">
        <v>0</v>
      </c>
      <c r="F20" s="2">
        <v>0.1</v>
      </c>
      <c r="G20" s="7">
        <v>38.64</v>
      </c>
      <c r="H20" s="14">
        <v>59.890179799763025</v>
      </c>
      <c r="I20" s="9">
        <v>6.42</v>
      </c>
      <c r="J20" s="10">
        <v>194</v>
      </c>
      <c r="K20" s="11">
        <v>20.540789675833416</v>
      </c>
      <c r="L20" s="11">
        <f t="shared" si="0"/>
        <v>0.65043166535593155</v>
      </c>
      <c r="M20" s="11">
        <f t="shared" si="0"/>
        <v>9.3082656366472847</v>
      </c>
      <c r="N20" s="7">
        <v>6.5043166535593153</v>
      </c>
      <c r="O20" s="7">
        <v>93.082656366472833</v>
      </c>
      <c r="P20" s="7">
        <f t="shared" si="1"/>
        <v>14.310904792056181</v>
      </c>
      <c r="Q20" s="2">
        <v>232</v>
      </c>
      <c r="R20" s="8">
        <v>7.5108592307232804</v>
      </c>
      <c r="S20" s="8">
        <v>6.8430555555555501E-3</v>
      </c>
      <c r="T20" s="8">
        <v>24.030814814207002</v>
      </c>
      <c r="U20" s="8">
        <v>0.95582557852716599</v>
      </c>
      <c r="V20" s="8">
        <v>247.5</v>
      </c>
      <c r="W20" s="8">
        <v>7.3330000000000002</v>
      </c>
      <c r="X20" s="8">
        <v>245.39500000000001</v>
      </c>
      <c r="Y20" s="8">
        <v>5.3929999999999998</v>
      </c>
      <c r="Z20" s="8">
        <v>5.2060000000000004</v>
      </c>
      <c r="AA20" s="8">
        <v>0.99299999999999999</v>
      </c>
      <c r="AB20" s="8">
        <v>152.381</v>
      </c>
      <c r="AC20" s="8">
        <v>85.647000000000006</v>
      </c>
    </row>
    <row r="21" spans="1:29" ht="15.6" x14ac:dyDescent="0.3">
      <c r="A21" s="4">
        <v>119</v>
      </c>
      <c r="B21" s="2" t="s">
        <v>49</v>
      </c>
      <c r="C21" s="13" t="s">
        <v>47</v>
      </c>
      <c r="D21" s="6" t="s">
        <v>31</v>
      </c>
      <c r="E21" s="2">
        <v>0</v>
      </c>
      <c r="F21" s="2">
        <v>0.1</v>
      </c>
      <c r="G21" s="7">
        <v>10.64</v>
      </c>
      <c r="H21" s="14">
        <v>31.247558784469962</v>
      </c>
      <c r="I21" s="9">
        <v>6.6</v>
      </c>
      <c r="J21" s="10">
        <v>86.9</v>
      </c>
      <c r="K21" s="11">
        <v>10.112956169144633</v>
      </c>
      <c r="L21" s="11">
        <f t="shared" si="0"/>
        <v>0.24249304498845206</v>
      </c>
      <c r="M21" s="11">
        <f t="shared" si="0"/>
        <v>4.2324629766526876</v>
      </c>
      <c r="N21" s="7">
        <v>2.4249304498845206</v>
      </c>
      <c r="O21" s="7">
        <v>42.324629766526876</v>
      </c>
      <c r="P21" s="7">
        <f t="shared" si="1"/>
        <v>17.453956161316896</v>
      </c>
      <c r="Q21" s="2">
        <v>143</v>
      </c>
      <c r="R21" s="8">
        <v>6.7993761156281103</v>
      </c>
      <c r="S21" s="8">
        <v>1.0637499999999999E-2</v>
      </c>
      <c r="T21" s="8">
        <v>20.0956882190141</v>
      </c>
      <c r="U21" s="8">
        <v>0.94965060066114504</v>
      </c>
      <c r="V21" s="8">
        <v>147.09100000000001</v>
      </c>
      <c r="W21" s="8">
        <v>3.5960000000000001</v>
      </c>
      <c r="X21" s="8">
        <v>146.191</v>
      </c>
      <c r="Y21" s="8">
        <v>5.468</v>
      </c>
      <c r="Z21" s="8">
        <v>4.7130000000000001</v>
      </c>
      <c r="AA21" s="8">
        <v>0.98899999999999999</v>
      </c>
      <c r="AB21" s="8">
        <v>92.131</v>
      </c>
      <c r="AC21" s="8">
        <v>42.311999999999998</v>
      </c>
    </row>
    <row r="22" spans="1:29" ht="15.6" x14ac:dyDescent="0.3">
      <c r="A22" s="4">
        <v>120</v>
      </c>
      <c r="B22" s="2" t="s">
        <v>50</v>
      </c>
      <c r="C22" s="13" t="s">
        <v>47</v>
      </c>
      <c r="D22" s="6" t="s">
        <v>25</v>
      </c>
      <c r="E22" s="2">
        <v>0</v>
      </c>
      <c r="F22" s="2">
        <v>0.1</v>
      </c>
      <c r="G22" s="7">
        <v>0.88</v>
      </c>
      <c r="H22" s="14">
        <v>12.342560593361425</v>
      </c>
      <c r="I22" s="9">
        <v>6.72</v>
      </c>
      <c r="J22" s="10">
        <v>107.7</v>
      </c>
      <c r="K22" s="11">
        <v>11.139817629179284</v>
      </c>
      <c r="L22" s="11">
        <f t="shared" si="0"/>
        <v>0.31904972644376767</v>
      </c>
      <c r="M22" s="11">
        <f t="shared" si="0"/>
        <v>4.4442709422492168</v>
      </c>
      <c r="N22" s="12">
        <f>0.2782*K22+0.0914</f>
        <v>3.1904972644376768</v>
      </c>
      <c r="O22" s="12">
        <f>4.7627*K22-8.6129</f>
        <v>44.442709422492172</v>
      </c>
      <c r="P22" s="7">
        <f t="shared" si="1"/>
        <v>13.929712436323049</v>
      </c>
      <c r="Q22" s="2">
        <v>165</v>
      </c>
      <c r="R22" s="8">
        <v>6.9722455031225001</v>
      </c>
      <c r="S22" s="8">
        <v>9.7708333333333293E-3</v>
      </c>
      <c r="T22" s="8">
        <v>24.226181073556699</v>
      </c>
      <c r="U22" s="8">
        <v>0.94650292239983602</v>
      </c>
      <c r="V22" s="8">
        <v>169.78899999999999</v>
      </c>
      <c r="W22" s="8">
        <v>3.605</v>
      </c>
      <c r="X22" s="8">
        <v>170.49100000000001</v>
      </c>
      <c r="Y22" s="8">
        <v>5.8650000000000002</v>
      </c>
      <c r="Z22" s="8">
        <v>4.8330000000000002</v>
      </c>
      <c r="AA22" s="8">
        <v>0.99</v>
      </c>
      <c r="AB22" s="8">
        <v>104.378</v>
      </c>
      <c r="AC22" s="8">
        <v>51.808999999999997</v>
      </c>
    </row>
    <row r="23" spans="1:29" ht="15.6" x14ac:dyDescent="0.3">
      <c r="A23" s="4">
        <v>121</v>
      </c>
      <c r="B23" s="2" t="s">
        <v>51</v>
      </c>
      <c r="C23" s="13" t="s">
        <v>47</v>
      </c>
      <c r="D23" s="6" t="s">
        <v>27</v>
      </c>
      <c r="E23" s="2">
        <v>0.1</v>
      </c>
      <c r="F23" s="2">
        <v>0.1</v>
      </c>
      <c r="G23" s="7">
        <v>29.48</v>
      </c>
      <c r="H23" s="14">
        <v>70.898671324554002</v>
      </c>
      <c r="I23" s="9">
        <v>6.31</v>
      </c>
      <c r="J23" s="10">
        <v>324</v>
      </c>
      <c r="K23" s="11">
        <v>37.191838347907726</v>
      </c>
      <c r="L23" s="11">
        <f t="shared" si="0"/>
        <v>0.96732575473922866</v>
      </c>
      <c r="M23" s="11">
        <f t="shared" si="0"/>
        <v>16.479774419634097</v>
      </c>
      <c r="N23" s="7">
        <v>9.6732575473922857</v>
      </c>
      <c r="O23" s="7">
        <v>164.79774419634097</v>
      </c>
      <c r="P23" s="7">
        <f t="shared" si="1"/>
        <v>17.036426807509855</v>
      </c>
      <c r="Q23" s="2">
        <v>128</v>
      </c>
      <c r="R23" s="8">
        <v>6.5960020967895199</v>
      </c>
      <c r="S23" s="8">
        <v>1.28111111111111E-2</v>
      </c>
      <c r="T23" s="8">
        <v>18.001967125618702</v>
      </c>
      <c r="U23" s="8">
        <v>0.942286013827074</v>
      </c>
      <c r="V23" s="8">
        <v>129.154</v>
      </c>
      <c r="W23" s="8">
        <v>1.524</v>
      </c>
      <c r="X23" s="8">
        <v>129.761</v>
      </c>
      <c r="Y23" s="8">
        <v>5.3179999999999996</v>
      </c>
      <c r="Z23" s="8">
        <v>4.5720000000000001</v>
      </c>
      <c r="AA23" s="8">
        <v>0.98699999999999999</v>
      </c>
      <c r="AB23" s="8">
        <v>77.897000000000006</v>
      </c>
      <c r="AC23" s="8">
        <v>36.273000000000003</v>
      </c>
    </row>
    <row r="24" spans="1:29" ht="15.6" x14ac:dyDescent="0.3">
      <c r="A24" s="4">
        <v>122</v>
      </c>
      <c r="B24" s="2" t="s">
        <v>52</v>
      </c>
      <c r="C24" s="13" t="s">
        <v>47</v>
      </c>
      <c r="D24" s="6" t="s">
        <v>29</v>
      </c>
      <c r="E24" s="2">
        <v>0.1</v>
      </c>
      <c r="F24" s="2">
        <v>0.1</v>
      </c>
      <c r="G24" s="7">
        <v>31.52</v>
      </c>
      <c r="H24" s="14">
        <v>53.442450520803781</v>
      </c>
      <c r="I24" s="9">
        <v>6.54</v>
      </c>
      <c r="J24" s="10">
        <v>167</v>
      </c>
      <c r="K24" s="11">
        <v>17.216080900213182</v>
      </c>
      <c r="L24" s="11">
        <f t="shared" si="0"/>
        <v>0.52357585114395233</v>
      </c>
      <c r="M24" s="11">
        <f t="shared" si="0"/>
        <v>7.7623901160501543</v>
      </c>
      <c r="N24" s="7">
        <v>5.2357585114395242</v>
      </c>
      <c r="O24" s="7">
        <v>77.623901160501546</v>
      </c>
      <c r="P24" s="7">
        <f t="shared" si="1"/>
        <v>14.825722193050412</v>
      </c>
      <c r="Q24" s="2">
        <v>264</v>
      </c>
      <c r="R24" s="8">
        <v>7.7215636461350803</v>
      </c>
      <c r="S24" s="8">
        <v>5.9333333333333304E-3</v>
      </c>
      <c r="T24" s="8">
        <v>27.091435297292101</v>
      </c>
      <c r="U24" s="8">
        <v>0.95986888901346901</v>
      </c>
      <c r="V24" s="8">
        <v>283.524</v>
      </c>
      <c r="W24" s="8">
        <v>8.1549999999999994</v>
      </c>
      <c r="X24" s="8">
        <v>281.85199999999998</v>
      </c>
      <c r="Y24" s="8">
        <v>5.0819999999999999</v>
      </c>
      <c r="Z24" s="8">
        <v>5.3520000000000003</v>
      </c>
      <c r="AA24" s="8">
        <v>0.99399999999999999</v>
      </c>
      <c r="AB24" s="8">
        <v>177.602</v>
      </c>
      <c r="AC24" s="8">
        <v>104.626</v>
      </c>
    </row>
    <row r="25" spans="1:29" ht="15.6" x14ac:dyDescent="0.3">
      <c r="A25" s="4">
        <v>123</v>
      </c>
      <c r="B25" s="2" t="s">
        <v>53</v>
      </c>
      <c r="C25" s="13" t="s">
        <v>47</v>
      </c>
      <c r="D25" s="6" t="s">
        <v>31</v>
      </c>
      <c r="E25" s="2">
        <v>0.1</v>
      </c>
      <c r="F25" s="2">
        <v>0.1</v>
      </c>
      <c r="G25" s="7">
        <v>4.84</v>
      </c>
      <c r="H25" s="14">
        <v>27.097492383407545</v>
      </c>
      <c r="I25" s="9">
        <v>6.75</v>
      </c>
      <c r="J25" s="10">
        <v>76.900000000000006</v>
      </c>
      <c r="K25" s="11">
        <v>8.8121866563825844</v>
      </c>
      <c r="L25" s="11">
        <f t="shared" si="0"/>
        <v>0.20017942049592685</v>
      </c>
      <c r="M25" s="11">
        <f t="shared" si="0"/>
        <v>2.7065301104539392</v>
      </c>
      <c r="N25" s="7">
        <v>2.0017942049592685</v>
      </c>
      <c r="O25" s="7">
        <v>27.065301104539394</v>
      </c>
      <c r="P25" s="7">
        <f t="shared" si="1"/>
        <v>13.520521259122191</v>
      </c>
      <c r="Q25" s="2">
        <v>258</v>
      </c>
      <c r="R25" s="8">
        <v>7.6688736602874599</v>
      </c>
      <c r="S25" s="8">
        <v>5.8069444444444401E-3</v>
      </c>
      <c r="T25" s="8">
        <v>28.395174060976402</v>
      </c>
      <c r="U25" s="8">
        <v>0.95726577411669</v>
      </c>
      <c r="V25" s="8">
        <v>276.22199999999998</v>
      </c>
      <c r="W25" s="8">
        <v>7.6580000000000004</v>
      </c>
      <c r="X25" s="8">
        <v>276.49599999999998</v>
      </c>
      <c r="Y25" s="8">
        <v>5.6669999999999998</v>
      </c>
      <c r="Z25" s="8">
        <v>5.3159999999999998</v>
      </c>
      <c r="AA25" s="8">
        <v>0.99399999999999999</v>
      </c>
      <c r="AB25" s="8">
        <v>170.61600000000001</v>
      </c>
      <c r="AC25" s="8">
        <v>100.919</v>
      </c>
    </row>
    <row r="26" spans="1:29" ht="15.6" x14ac:dyDescent="0.3">
      <c r="A26" s="4">
        <v>124</v>
      </c>
      <c r="B26" s="2" t="s">
        <v>54</v>
      </c>
      <c r="C26" s="13" t="s">
        <v>47</v>
      </c>
      <c r="D26" s="6" t="s">
        <v>25</v>
      </c>
      <c r="E26" s="2">
        <v>0.1</v>
      </c>
      <c r="F26" s="2">
        <v>0.1</v>
      </c>
      <c r="G26" s="7">
        <v>0.68</v>
      </c>
      <c r="H26" s="14">
        <v>12.277758771010141</v>
      </c>
      <c r="I26" s="9">
        <v>6.83</v>
      </c>
      <c r="J26" s="10">
        <v>47.6</v>
      </c>
      <c r="K26" s="11">
        <v>7.0837257720715394</v>
      </c>
      <c r="L26" s="11">
        <f t="shared" si="0"/>
        <v>0.20620925097903023</v>
      </c>
      <c r="M26" s="11">
        <f t="shared" si="0"/>
        <v>2.5124760734645117</v>
      </c>
      <c r="N26" s="12">
        <f>0.2782*K26+0.0914</f>
        <v>2.0620925097903022</v>
      </c>
      <c r="O26" s="12">
        <f>4.7627*K26-8.6129</f>
        <v>25.124760734645118</v>
      </c>
      <c r="P26" s="7">
        <f t="shared" si="1"/>
        <v>12.184109401183024</v>
      </c>
      <c r="Q26" s="2">
        <v>225</v>
      </c>
      <c r="R26" s="8">
        <v>7.4436036290832002</v>
      </c>
      <c r="S26" s="8">
        <v>7.1277777777777702E-3</v>
      </c>
      <c r="T26" s="8">
        <v>30.3076516517668</v>
      </c>
      <c r="U26" s="8">
        <v>0.95262504118365499</v>
      </c>
      <c r="V26" s="8">
        <v>239.17099999999999</v>
      </c>
      <c r="W26" s="8">
        <v>6.7569999999999997</v>
      </c>
      <c r="X26" s="8">
        <v>239.28399999999999</v>
      </c>
      <c r="Y26" s="8">
        <v>5.7880000000000003</v>
      </c>
      <c r="Z26" s="8">
        <v>5.16</v>
      </c>
      <c r="AA26" s="8">
        <v>0.99299999999999999</v>
      </c>
      <c r="AB26" s="8">
        <v>145.10300000000001</v>
      </c>
      <c r="AC26" s="8">
        <v>81.748999999999995</v>
      </c>
    </row>
    <row r="27" spans="1:29" ht="15.6" x14ac:dyDescent="0.3">
      <c r="A27" s="4">
        <v>125</v>
      </c>
      <c r="B27" s="2" t="s">
        <v>55</v>
      </c>
      <c r="C27" s="13" t="s">
        <v>47</v>
      </c>
      <c r="D27" s="6" t="s">
        <v>27</v>
      </c>
      <c r="E27" s="2">
        <v>0.1</v>
      </c>
      <c r="F27" s="15">
        <v>0</v>
      </c>
      <c r="G27" s="7">
        <v>42.36</v>
      </c>
      <c r="H27" s="14">
        <v>58.279510582552859</v>
      </c>
      <c r="I27" s="9">
        <v>6.56</v>
      </c>
      <c r="J27" s="10">
        <v>168.4</v>
      </c>
      <c r="K27" s="11">
        <v>21.804211156571181</v>
      </c>
      <c r="L27" s="11">
        <f t="shared" si="0"/>
        <v>0.68317762562732431</v>
      </c>
      <c r="M27" s="11">
        <f t="shared" si="0"/>
        <v>11.402707233475979</v>
      </c>
      <c r="N27" s="7">
        <v>6.8317762562732431</v>
      </c>
      <c r="O27" s="7">
        <v>114.02707233475979</v>
      </c>
      <c r="P27" s="7">
        <f t="shared" si="1"/>
        <v>16.690691857780767</v>
      </c>
      <c r="Q27" s="2">
        <v>174</v>
      </c>
      <c r="R27" s="8">
        <v>7.0485682704644601</v>
      </c>
      <c r="S27" s="8">
        <v>9.6749999999999996E-3</v>
      </c>
      <c r="T27" s="8">
        <v>24.096077643073201</v>
      </c>
      <c r="U27" s="8">
        <v>0.94701354032793295</v>
      </c>
      <c r="V27" s="8">
        <v>189</v>
      </c>
      <c r="W27" s="8">
        <v>7.9489999999999998</v>
      </c>
      <c r="X27" s="8">
        <v>184.81399999999999</v>
      </c>
      <c r="Y27" s="8">
        <v>5.8049999999999997</v>
      </c>
      <c r="Z27" s="8">
        <v>4.8860000000000001</v>
      </c>
      <c r="AA27" s="8">
        <v>0.99099999999999999</v>
      </c>
      <c r="AB27" s="8">
        <v>110.328</v>
      </c>
      <c r="AC27" s="8">
        <v>55.917000000000002</v>
      </c>
    </row>
    <row r="28" spans="1:29" ht="15.6" x14ac:dyDescent="0.3">
      <c r="A28" s="4">
        <v>126</v>
      </c>
      <c r="B28" s="2" t="s">
        <v>56</v>
      </c>
      <c r="C28" s="13" t="s">
        <v>47</v>
      </c>
      <c r="D28" s="6" t="s">
        <v>29</v>
      </c>
      <c r="E28" s="2">
        <v>0.1</v>
      </c>
      <c r="F28" s="15">
        <v>0</v>
      </c>
      <c r="G28" s="7">
        <v>13.52</v>
      </c>
      <c r="H28" s="14">
        <v>46.487146880174571</v>
      </c>
      <c r="I28" s="9">
        <v>6.61</v>
      </c>
      <c r="J28" s="10">
        <v>104</v>
      </c>
      <c r="K28" s="11">
        <v>13.166389513841327</v>
      </c>
      <c r="L28" s="11">
        <f t="shared" si="0"/>
        <v>0.37726760171590884</v>
      </c>
      <c r="M28" s="11">
        <f t="shared" si="0"/>
        <v>5.2945982782012591</v>
      </c>
      <c r="N28" s="7">
        <v>3.7726760171590885</v>
      </c>
      <c r="O28" s="7">
        <v>52.945982782012592</v>
      </c>
      <c r="P28" s="7">
        <f t="shared" si="1"/>
        <v>14.03406561846308</v>
      </c>
      <c r="Q28" s="2">
        <v>277</v>
      </c>
      <c r="R28" s="8">
        <v>7.7958031054811299</v>
      </c>
      <c r="S28" s="8">
        <v>5.2694444444444403E-3</v>
      </c>
      <c r="T28" s="8">
        <v>27.7179665691725</v>
      </c>
      <c r="U28" s="8">
        <v>0.96081474440999204</v>
      </c>
      <c r="V28" s="8">
        <v>307.35700000000003</v>
      </c>
      <c r="W28" s="8">
        <v>11.202999999999999</v>
      </c>
      <c r="X28" s="8">
        <v>300.90699999999998</v>
      </c>
      <c r="Y28" s="8">
        <v>5.5439999999999996</v>
      </c>
      <c r="Z28" s="8">
        <v>5.4039999999999999</v>
      </c>
      <c r="AA28" s="8">
        <v>0.995</v>
      </c>
      <c r="AB28" s="8">
        <v>189.97399999999999</v>
      </c>
      <c r="AC28" s="8">
        <v>112.901</v>
      </c>
    </row>
    <row r="29" spans="1:29" ht="15.6" x14ac:dyDescent="0.3">
      <c r="A29" s="4">
        <v>127</v>
      </c>
      <c r="B29" s="2" t="s">
        <v>57</v>
      </c>
      <c r="C29" s="13" t="s">
        <v>47</v>
      </c>
      <c r="D29" s="6" t="s">
        <v>31</v>
      </c>
      <c r="E29" s="2">
        <v>0.1</v>
      </c>
      <c r="F29" s="2">
        <v>0</v>
      </c>
      <c r="G29" s="7">
        <v>1.48</v>
      </c>
      <c r="H29" s="14">
        <v>24.261926652364899</v>
      </c>
      <c r="I29" s="9">
        <v>6.68</v>
      </c>
      <c r="J29" s="10">
        <v>63.2</v>
      </c>
      <c r="K29" s="11">
        <v>8.170277751264706</v>
      </c>
      <c r="L29" s="11">
        <f t="shared" si="0"/>
        <v>0.22737073651943326</v>
      </c>
      <c r="M29" s="11">
        <f t="shared" si="0"/>
        <v>3.1892994191018826</v>
      </c>
      <c r="N29" s="7">
        <v>2.2737073651943325</v>
      </c>
      <c r="O29" s="7">
        <v>31.892994191018825</v>
      </c>
      <c r="P29" s="7">
        <f t="shared" si="1"/>
        <v>14.026868487666155</v>
      </c>
      <c r="Q29" s="2">
        <v>165</v>
      </c>
      <c r="R29" s="8">
        <v>6.97073404815443</v>
      </c>
      <c r="S29" s="8">
        <v>9.7486111111111107E-3</v>
      </c>
      <c r="T29" s="8">
        <v>22.810566289308799</v>
      </c>
      <c r="U29" s="8">
        <v>0.94629773792322702</v>
      </c>
      <c r="V29" s="8">
        <v>173.053</v>
      </c>
      <c r="W29" s="8">
        <v>5.1529999999999996</v>
      </c>
      <c r="X29" s="8">
        <v>172.565</v>
      </c>
      <c r="Y29" s="8">
        <v>5.94</v>
      </c>
      <c r="Z29" s="8">
        <v>4.8319999999999999</v>
      </c>
      <c r="AA29" s="8">
        <v>0.99</v>
      </c>
      <c r="AB29" s="8">
        <v>104.46899999999999</v>
      </c>
      <c r="AC29" s="8">
        <v>51.808999999999997</v>
      </c>
    </row>
    <row r="30" spans="1:29" ht="15.6" x14ac:dyDescent="0.3">
      <c r="A30" s="4">
        <v>128</v>
      </c>
      <c r="B30" s="2" t="s">
        <v>58</v>
      </c>
      <c r="C30" s="13" t="s">
        <v>47</v>
      </c>
      <c r="D30" s="6" t="s">
        <v>25</v>
      </c>
      <c r="E30" s="2">
        <v>0.1</v>
      </c>
      <c r="F30" s="2">
        <v>0</v>
      </c>
      <c r="G30" s="7">
        <v>0.6</v>
      </c>
      <c r="H30" s="14">
        <v>10.984100979260527</v>
      </c>
      <c r="I30" s="9">
        <v>6.72</v>
      </c>
      <c r="J30" s="10">
        <v>37.6</v>
      </c>
      <c r="K30" s="11">
        <v>6.5345080763582857</v>
      </c>
      <c r="L30" s="11">
        <f t="shared" si="0"/>
        <v>0.1909300146842875</v>
      </c>
      <c r="M30" s="11">
        <f t="shared" si="0"/>
        <v>2.2509001615271602</v>
      </c>
      <c r="N30" s="12">
        <f>0.2782*K30+0.0914</f>
        <v>1.909300146842875</v>
      </c>
      <c r="O30" s="12">
        <f>4.7627*K30-8.6129</f>
        <v>22.509001615271604</v>
      </c>
      <c r="P30" s="7">
        <f t="shared" si="1"/>
        <v>11.789137319499705</v>
      </c>
      <c r="Q30" s="2">
        <v>340</v>
      </c>
      <c r="R30" s="8">
        <v>8.1942345757982196</v>
      </c>
      <c r="S30" s="8">
        <v>3.9361111111111098E-3</v>
      </c>
      <c r="T30" s="8">
        <v>30.621564068860302</v>
      </c>
      <c r="U30" s="8">
        <v>0.97441475108323305</v>
      </c>
      <c r="V30" s="8">
        <v>354.577</v>
      </c>
      <c r="W30" s="8">
        <v>6.0350000000000001</v>
      </c>
      <c r="X30" s="8">
        <v>356.447</v>
      </c>
      <c r="Y30" s="8">
        <v>4.4619999999999997</v>
      </c>
      <c r="Z30" s="8">
        <v>5.68</v>
      </c>
      <c r="AA30" s="8">
        <v>0.996</v>
      </c>
      <c r="AB30" s="8">
        <v>258.80700000000002</v>
      </c>
      <c r="AC30" s="8">
        <v>158.09</v>
      </c>
    </row>
    <row r="31" spans="1:29" ht="15.6" x14ac:dyDescent="0.3">
      <c r="A31" s="4">
        <v>129</v>
      </c>
      <c r="B31" s="2" t="s">
        <v>59</v>
      </c>
      <c r="C31" s="13" t="s">
        <v>47</v>
      </c>
      <c r="D31" s="6" t="s">
        <v>27</v>
      </c>
      <c r="E31" s="2">
        <v>0</v>
      </c>
      <c r="F31" s="2">
        <v>1</v>
      </c>
      <c r="G31" s="7">
        <v>39.76</v>
      </c>
      <c r="H31" s="14">
        <v>48.959232651897381</v>
      </c>
      <c r="I31" s="9">
        <v>6.43</v>
      </c>
      <c r="J31" s="10">
        <v>176.3</v>
      </c>
      <c r="K31" s="11">
        <v>21.820455113778415</v>
      </c>
      <c r="L31" s="11">
        <f t="shared" si="0"/>
        <v>0.60176712940108379</v>
      </c>
      <c r="M31" s="11">
        <f t="shared" si="0"/>
        <v>9.4967430058934781</v>
      </c>
      <c r="N31" s="7">
        <v>6.0176712940108379</v>
      </c>
      <c r="O31" s="7">
        <v>94.967430058934781</v>
      </c>
      <c r="P31" s="7">
        <f t="shared" si="1"/>
        <v>15.781425308732349</v>
      </c>
      <c r="Q31" s="2">
        <v>227</v>
      </c>
      <c r="R31" s="8">
        <v>7.3947058042762501</v>
      </c>
      <c r="S31" s="8">
        <v>7.0958333333333299E-3</v>
      </c>
      <c r="T31" s="8">
        <v>28.6884275418067</v>
      </c>
      <c r="U31" s="8">
        <v>0.94482335556779495</v>
      </c>
      <c r="V31" s="8">
        <v>263.964</v>
      </c>
      <c r="W31" s="8">
        <v>14.334</v>
      </c>
      <c r="X31" s="8">
        <v>252.22200000000001</v>
      </c>
      <c r="Y31" s="8">
        <v>6.4630000000000001</v>
      </c>
      <c r="Z31" s="8">
        <v>5.1260000000000003</v>
      </c>
      <c r="AA31" s="8">
        <v>0.99299999999999999</v>
      </c>
      <c r="AB31" s="8">
        <v>136.364</v>
      </c>
      <c r="AC31" s="8">
        <v>82.853999999999999</v>
      </c>
    </row>
    <row r="32" spans="1:29" ht="15.6" x14ac:dyDescent="0.3">
      <c r="A32" s="4">
        <v>130</v>
      </c>
      <c r="B32" s="2" t="s">
        <v>60</v>
      </c>
      <c r="C32" s="13" t="s">
        <v>47</v>
      </c>
      <c r="D32" s="6" t="s">
        <v>29</v>
      </c>
      <c r="E32" s="2">
        <v>0</v>
      </c>
      <c r="F32" s="2">
        <v>1</v>
      </c>
      <c r="G32" s="7">
        <v>19.84</v>
      </c>
      <c r="H32" s="14">
        <v>39.605358095178346</v>
      </c>
      <c r="I32" s="9">
        <v>6.5</v>
      </c>
      <c r="J32" s="10">
        <v>121.5</v>
      </c>
      <c r="K32" s="11">
        <v>13.931136982908104</v>
      </c>
      <c r="L32" s="11">
        <f t="shared" si="0"/>
        <v>0.39407282328139143</v>
      </c>
      <c r="M32" s="11">
        <f t="shared" si="0"/>
        <v>5.8514471696696297</v>
      </c>
      <c r="N32" s="7">
        <v>3.9407282328139144</v>
      </c>
      <c r="O32" s="7">
        <v>58.514471696696297</v>
      </c>
      <c r="P32" s="7">
        <f t="shared" si="1"/>
        <v>14.848644270735077</v>
      </c>
      <c r="Q32" s="2">
        <v>230</v>
      </c>
      <c r="R32" s="8">
        <v>7.5170204861483896</v>
      </c>
      <c r="S32" s="8">
        <v>6.4763888888888796E-3</v>
      </c>
      <c r="T32" s="8">
        <v>27.1041346508697</v>
      </c>
      <c r="U32" s="8">
        <v>0.958132689906803</v>
      </c>
      <c r="V32" s="8">
        <v>237.5</v>
      </c>
      <c r="W32" s="8">
        <v>4.2720000000000002</v>
      </c>
      <c r="X32" s="8">
        <v>239.852</v>
      </c>
      <c r="Y32" s="8">
        <v>5.2859999999999996</v>
      </c>
      <c r="Z32" s="8">
        <v>5.21</v>
      </c>
      <c r="AA32" s="8">
        <v>0.99399999999999999</v>
      </c>
      <c r="AB32" s="8">
        <v>154.87200000000001</v>
      </c>
      <c r="AC32" s="8">
        <v>84.525000000000006</v>
      </c>
    </row>
    <row r="33" spans="1:29" ht="15.6" x14ac:dyDescent="0.3">
      <c r="A33" s="4">
        <v>131</v>
      </c>
      <c r="B33" s="2" t="s">
        <v>61</v>
      </c>
      <c r="C33" s="13" t="s">
        <v>47</v>
      </c>
      <c r="D33" s="6" t="s">
        <v>31</v>
      </c>
      <c r="E33" s="2">
        <v>0</v>
      </c>
      <c r="F33" s="2">
        <v>1</v>
      </c>
      <c r="G33" s="7">
        <v>3.12</v>
      </c>
      <c r="H33" s="14">
        <v>22.641190661417447</v>
      </c>
      <c r="I33" s="9">
        <v>6.61</v>
      </c>
      <c r="J33" s="10">
        <v>64.5</v>
      </c>
      <c r="K33" s="11">
        <v>8.5973753804700266</v>
      </c>
      <c r="L33" s="11">
        <f t="shared" si="0"/>
        <v>0.21343701348020327</v>
      </c>
      <c r="M33" s="11">
        <f t="shared" si="0"/>
        <v>3.1262258553735203</v>
      </c>
      <c r="N33" s="7">
        <v>2.1343701348020327</v>
      </c>
      <c r="O33" s="7">
        <v>31.262258553735201</v>
      </c>
      <c r="P33" s="7">
        <f t="shared" si="1"/>
        <v>14.647065213285904</v>
      </c>
      <c r="Q33" s="2">
        <v>265</v>
      </c>
      <c r="R33" s="8">
        <v>7.6604352777454396</v>
      </c>
      <c r="S33" s="8">
        <v>5.7555555555555502E-3</v>
      </c>
      <c r="T33" s="8">
        <v>30.078211657082001</v>
      </c>
      <c r="U33" s="8">
        <v>0.95162477041487903</v>
      </c>
      <c r="V33" s="8">
        <v>283.19200000000001</v>
      </c>
      <c r="W33" s="8">
        <v>7.431</v>
      </c>
      <c r="X33" s="8">
        <v>287.149</v>
      </c>
      <c r="Y33" s="8">
        <v>5.952</v>
      </c>
      <c r="Z33" s="8">
        <v>5.31</v>
      </c>
      <c r="AA33" s="8">
        <v>0.99399999999999999</v>
      </c>
      <c r="AB33" s="8">
        <v>163.04300000000001</v>
      </c>
      <c r="AC33" s="8">
        <v>105.25</v>
      </c>
    </row>
    <row r="34" spans="1:29" ht="15.6" x14ac:dyDescent="0.3">
      <c r="A34" s="4">
        <v>132</v>
      </c>
      <c r="B34" s="2" t="s">
        <v>62</v>
      </c>
      <c r="C34" s="13" t="s">
        <v>47</v>
      </c>
      <c r="D34" s="6" t="s">
        <v>25</v>
      </c>
      <c r="E34" s="2">
        <v>0</v>
      </c>
      <c r="F34" s="2">
        <v>1</v>
      </c>
      <c r="G34" s="7">
        <v>0.76</v>
      </c>
      <c r="H34" s="14">
        <v>6.1834800245056067</v>
      </c>
      <c r="I34" s="9">
        <v>6.67</v>
      </c>
      <c r="J34" s="10">
        <v>34.1</v>
      </c>
      <c r="K34" s="11">
        <v>6.8175022425993799</v>
      </c>
      <c r="L34" s="11">
        <f t="shared" ref="L34:M65" si="2">100*N34/1000</f>
        <v>0.19880291238911474</v>
      </c>
      <c r="M34" s="11">
        <f t="shared" si="2"/>
        <v>2.385681793082806</v>
      </c>
      <c r="N34" s="12">
        <f>0.2782*K34+0.0914</f>
        <v>1.9880291238911474</v>
      </c>
      <c r="O34" s="12">
        <f>4.7627*K34-8.6129</f>
        <v>23.856817930828061</v>
      </c>
      <c r="P34" s="7">
        <f t="shared" si="1"/>
        <v>12.000235632430462</v>
      </c>
      <c r="Q34" s="2">
        <v>285</v>
      </c>
      <c r="R34" s="8">
        <v>7.8652933191375398</v>
      </c>
      <c r="S34" s="8">
        <v>5.2611111111111096E-3</v>
      </c>
      <c r="T34" s="8">
        <v>34.569503555354302</v>
      </c>
      <c r="U34" s="8">
        <v>0.96449647483943501</v>
      </c>
      <c r="V34" s="8">
        <v>305.20400000000001</v>
      </c>
      <c r="W34" s="8">
        <v>8.0920000000000005</v>
      </c>
      <c r="X34" s="8">
        <v>304.80399999999997</v>
      </c>
      <c r="Y34" s="8">
        <v>5.0460000000000003</v>
      </c>
      <c r="Z34" s="8">
        <v>5.452</v>
      </c>
      <c r="AA34" s="8">
        <v>0.995</v>
      </c>
      <c r="AB34" s="8">
        <v>201.73699999999999</v>
      </c>
      <c r="AC34" s="8">
        <v>118.16200000000001</v>
      </c>
    </row>
    <row r="35" spans="1:29" ht="15.6" x14ac:dyDescent="0.3">
      <c r="A35" s="4">
        <v>133</v>
      </c>
      <c r="B35" s="2" t="s">
        <v>63</v>
      </c>
      <c r="C35" s="13" t="s">
        <v>47</v>
      </c>
      <c r="D35" s="6" t="s">
        <v>27</v>
      </c>
      <c r="E35" s="2">
        <v>0</v>
      </c>
      <c r="F35" s="2">
        <v>10</v>
      </c>
      <c r="G35" s="7">
        <v>29.52</v>
      </c>
      <c r="H35" s="14">
        <v>47.532737267982334</v>
      </c>
      <c r="I35" s="9">
        <v>6.35</v>
      </c>
      <c r="J35" s="10">
        <v>147.6</v>
      </c>
      <c r="K35" s="11">
        <v>21.566539923954359</v>
      </c>
      <c r="L35" s="11">
        <f t="shared" si="2"/>
        <v>0.54778921896722033</v>
      </c>
      <c r="M35" s="11">
        <f t="shared" si="2"/>
        <v>8.5607729022484609</v>
      </c>
      <c r="N35" s="7">
        <v>5.477892189672203</v>
      </c>
      <c r="O35" s="7">
        <v>85.607729022484591</v>
      </c>
      <c r="P35" s="7">
        <f t="shared" si="1"/>
        <v>15.627859413495933</v>
      </c>
      <c r="Q35" s="2">
        <v>227</v>
      </c>
      <c r="R35" s="8">
        <v>7.4541876586714597</v>
      </c>
      <c r="S35" s="8">
        <v>7.0958333333333299E-3</v>
      </c>
      <c r="T35" s="8">
        <v>24.772387308171801</v>
      </c>
      <c r="U35" s="8">
        <v>0.95242336654221105</v>
      </c>
      <c r="V35" s="8">
        <v>250.786</v>
      </c>
      <c r="W35" s="8">
        <v>10.302</v>
      </c>
      <c r="X35" s="8">
        <v>243.53299999999999</v>
      </c>
      <c r="Y35" s="8">
        <v>5.6379999999999999</v>
      </c>
      <c r="Z35" s="8">
        <v>5.1669999999999998</v>
      </c>
      <c r="AA35" s="8">
        <v>0.99299999999999999</v>
      </c>
      <c r="AB35" s="8">
        <v>144.78200000000001</v>
      </c>
      <c r="AC35" s="8">
        <v>82.853999999999999</v>
      </c>
    </row>
    <row r="36" spans="1:29" ht="15.6" x14ac:dyDescent="0.3">
      <c r="A36" s="4">
        <v>134</v>
      </c>
      <c r="B36" s="2" t="s">
        <v>64</v>
      </c>
      <c r="C36" s="13" t="s">
        <v>47</v>
      </c>
      <c r="D36" s="6" t="s">
        <v>29</v>
      </c>
      <c r="E36" s="2">
        <v>0</v>
      </c>
      <c r="F36" s="2">
        <v>10</v>
      </c>
      <c r="G36" s="7">
        <v>9.76</v>
      </c>
      <c r="H36" s="14">
        <v>25.894474681604642</v>
      </c>
      <c r="I36" s="9">
        <v>6.52</v>
      </c>
      <c r="J36" s="10">
        <v>77.8</v>
      </c>
      <c r="K36" s="11">
        <v>10.48255382331107</v>
      </c>
      <c r="L36" s="11">
        <f t="shared" si="2"/>
        <v>0.33807396778319737</v>
      </c>
      <c r="M36" s="11">
        <f t="shared" si="2"/>
        <v>4.4833098482899851</v>
      </c>
      <c r="N36" s="7">
        <v>3.3807396778319738</v>
      </c>
      <c r="O36" s="7">
        <v>44.83309848289985</v>
      </c>
      <c r="P36" s="7">
        <f t="shared" si="1"/>
        <v>13.26132821668504</v>
      </c>
      <c r="Q36" s="2">
        <v>243</v>
      </c>
      <c r="R36" s="8">
        <v>7.6675460772910498</v>
      </c>
      <c r="S36" s="8">
        <v>5.8305555555555498E-3</v>
      </c>
      <c r="T36" s="8">
        <v>25.899264389406401</v>
      </c>
      <c r="U36" s="8">
        <v>0.96753659140860704</v>
      </c>
      <c r="V36" s="8">
        <v>264.75</v>
      </c>
      <c r="W36" s="8">
        <v>10.462999999999999</v>
      </c>
      <c r="X36" s="8">
        <v>252.172</v>
      </c>
      <c r="Y36" s="8">
        <v>4.306</v>
      </c>
      <c r="Z36" s="8">
        <v>5.3150000000000004</v>
      </c>
      <c r="AA36" s="8">
        <v>0.99399999999999999</v>
      </c>
      <c r="AB36" s="8">
        <v>175.953</v>
      </c>
      <c r="AC36" s="8">
        <v>91.953999999999994</v>
      </c>
    </row>
    <row r="37" spans="1:29" ht="15.6" x14ac:dyDescent="0.3">
      <c r="A37" s="4">
        <v>135</v>
      </c>
      <c r="B37" s="2" t="s">
        <v>65</v>
      </c>
      <c r="C37" s="13" t="s">
        <v>47</v>
      </c>
      <c r="D37" s="6" t="s">
        <v>31</v>
      </c>
      <c r="E37" s="2">
        <v>0</v>
      </c>
      <c r="F37" s="2">
        <v>10</v>
      </c>
      <c r="G37" s="7">
        <v>2.72</v>
      </c>
      <c r="H37" s="14">
        <v>13.693987649796462</v>
      </c>
      <c r="I37" s="9">
        <v>6.6</v>
      </c>
      <c r="J37" s="10">
        <v>50.4</v>
      </c>
      <c r="K37" s="11">
        <v>7.6135698966660206</v>
      </c>
      <c r="L37" s="11">
        <f t="shared" si="2"/>
        <v>0.19530568573925799</v>
      </c>
      <c r="M37" s="11">
        <f t="shared" si="2"/>
        <v>2.887585995277099</v>
      </c>
      <c r="N37" s="7">
        <v>1.9530568573925799</v>
      </c>
      <c r="O37" s="7">
        <v>28.875859952770988</v>
      </c>
      <c r="P37" s="7">
        <f t="shared" si="1"/>
        <v>14.784956128374869</v>
      </c>
      <c r="Q37" s="2">
        <v>255</v>
      </c>
      <c r="R37" s="8">
        <v>7.62649712529611</v>
      </c>
      <c r="S37" s="8">
        <v>6.2333333333333303E-3</v>
      </c>
      <c r="T37" s="8">
        <v>30.387666778974499</v>
      </c>
      <c r="U37" s="8">
        <v>0.95398548307025</v>
      </c>
      <c r="V37" s="8">
        <v>293.63600000000002</v>
      </c>
      <c r="W37" s="8">
        <v>14.21</v>
      </c>
      <c r="X37" s="8">
        <v>279.92</v>
      </c>
      <c r="Y37" s="8">
        <v>6.0220000000000002</v>
      </c>
      <c r="Z37" s="8">
        <v>5.2859999999999996</v>
      </c>
      <c r="AA37" s="8">
        <v>0.99399999999999999</v>
      </c>
      <c r="AB37" s="8">
        <v>164.459</v>
      </c>
      <c r="AC37" s="8">
        <v>99.091999999999999</v>
      </c>
    </row>
    <row r="38" spans="1:29" ht="15.6" x14ac:dyDescent="0.3">
      <c r="A38" s="4">
        <v>136</v>
      </c>
      <c r="B38" s="2" t="s">
        <v>66</v>
      </c>
      <c r="C38" s="13" t="s">
        <v>47</v>
      </c>
      <c r="D38" s="6" t="s">
        <v>25</v>
      </c>
      <c r="E38" s="2">
        <v>0</v>
      </c>
      <c r="F38" s="2">
        <v>10</v>
      </c>
      <c r="G38" s="7">
        <v>0.96</v>
      </c>
      <c r="H38" s="14">
        <v>3.1612281325480045</v>
      </c>
      <c r="I38" s="9">
        <v>6.67</v>
      </c>
      <c r="J38" s="10">
        <v>29.4</v>
      </c>
      <c r="K38" s="11">
        <v>7.8876283090221779</v>
      </c>
      <c r="L38" s="11">
        <f t="shared" si="2"/>
        <v>0.22857381955699702</v>
      </c>
      <c r="M38" s="11">
        <f t="shared" si="2"/>
        <v>2.8953507347379923</v>
      </c>
      <c r="N38" s="12">
        <f>0.2782*K38+0.0914</f>
        <v>2.2857381955699703</v>
      </c>
      <c r="O38" s="12">
        <f>4.7627*K38-8.6129</f>
        <v>28.953507347379922</v>
      </c>
      <c r="P38" s="7">
        <f t="shared" si="1"/>
        <v>12.667026960259591</v>
      </c>
      <c r="Q38" s="2" t="s">
        <v>36</v>
      </c>
      <c r="R38" s="8" t="s">
        <v>36</v>
      </c>
      <c r="S38" s="8" t="s">
        <v>36</v>
      </c>
      <c r="T38" s="8" t="s">
        <v>36</v>
      </c>
      <c r="U38" s="8" t="s">
        <v>36</v>
      </c>
      <c r="V38" s="8" t="s">
        <v>36</v>
      </c>
      <c r="W38" s="8" t="s">
        <v>36</v>
      </c>
      <c r="X38" s="8" t="s">
        <v>36</v>
      </c>
      <c r="Y38" s="8" t="s">
        <v>36</v>
      </c>
      <c r="Z38" s="8" t="s">
        <v>36</v>
      </c>
      <c r="AA38" s="8" t="s">
        <v>36</v>
      </c>
      <c r="AB38" s="8" t="s">
        <v>36</v>
      </c>
      <c r="AC38" s="8" t="s">
        <v>36</v>
      </c>
    </row>
    <row r="39" spans="1:29" ht="15.6" x14ac:dyDescent="0.3">
      <c r="A39" s="4">
        <v>137</v>
      </c>
      <c r="B39" s="2" t="s">
        <v>67</v>
      </c>
      <c r="C39" s="13" t="s">
        <v>47</v>
      </c>
      <c r="D39" s="6" t="s">
        <v>27</v>
      </c>
      <c r="E39" s="2">
        <v>0</v>
      </c>
      <c r="F39" s="2">
        <v>50</v>
      </c>
      <c r="G39" s="7">
        <v>54.16</v>
      </c>
      <c r="H39" s="14">
        <v>68.229905237805838</v>
      </c>
      <c r="I39" s="16">
        <v>5.99</v>
      </c>
      <c r="J39" s="10">
        <v>325</v>
      </c>
      <c r="K39" s="11">
        <v>33.199739492009378</v>
      </c>
      <c r="L39" s="11">
        <f t="shared" si="2"/>
        <v>1.0273825061895689</v>
      </c>
      <c r="M39" s="11">
        <f t="shared" si="2"/>
        <v>15.016829968691168</v>
      </c>
      <c r="N39" s="7">
        <v>10.273825061895689</v>
      </c>
      <c r="O39" s="7">
        <v>150.16829968691167</v>
      </c>
      <c r="P39" s="7">
        <f t="shared" si="1"/>
        <v>14.616591073159967</v>
      </c>
      <c r="Q39" s="2">
        <v>228</v>
      </c>
      <c r="R39" s="8">
        <v>7.51759363857221</v>
      </c>
      <c r="S39" s="8">
        <v>6.8916666666666597E-3</v>
      </c>
      <c r="T39" s="8">
        <v>27.2692852192278</v>
      </c>
      <c r="U39" s="8">
        <v>0.95974712079164104</v>
      </c>
      <c r="V39" s="8">
        <v>246.857</v>
      </c>
      <c r="W39" s="8">
        <v>8.6920000000000002</v>
      </c>
      <c r="X39" s="8">
        <v>240.86699999999999</v>
      </c>
      <c r="Y39" s="8">
        <v>5.13</v>
      </c>
      <c r="Z39" s="8">
        <v>5.2110000000000003</v>
      </c>
      <c r="AA39" s="8">
        <v>0.99399999999999999</v>
      </c>
      <c r="AB39" s="8">
        <v>156.82900000000001</v>
      </c>
      <c r="AC39" s="8">
        <v>83.409000000000006</v>
      </c>
    </row>
    <row r="40" spans="1:29" ht="15.6" x14ac:dyDescent="0.3">
      <c r="A40" s="4">
        <v>138</v>
      </c>
      <c r="B40" s="2" t="s">
        <v>68</v>
      </c>
      <c r="C40" s="13" t="s">
        <v>47</v>
      </c>
      <c r="D40" s="6" t="s">
        <v>29</v>
      </c>
      <c r="E40" s="2">
        <v>0</v>
      </c>
      <c r="F40" s="2">
        <v>50</v>
      </c>
      <c r="G40" s="7">
        <v>33.92</v>
      </c>
      <c r="H40" s="14">
        <v>54.725129333412625</v>
      </c>
      <c r="I40" s="16">
        <v>6.17</v>
      </c>
      <c r="J40" s="10">
        <v>176.5</v>
      </c>
      <c r="K40" s="11">
        <v>10.469537536475398</v>
      </c>
      <c r="L40" s="11">
        <f t="shared" si="2"/>
        <v>0.6350412966455159</v>
      </c>
      <c r="M40" s="11">
        <f t="shared" si="2"/>
        <v>9.0036767622891443</v>
      </c>
      <c r="N40" s="7">
        <v>6.350412966455159</v>
      </c>
      <c r="O40" s="7">
        <v>90.036767622891432</v>
      </c>
      <c r="P40" s="7">
        <f t="shared" si="1"/>
        <v>14.178096463725025</v>
      </c>
      <c r="Q40" s="2">
        <v>370</v>
      </c>
      <c r="R40" s="8">
        <v>8.2152024590698893</v>
      </c>
      <c r="S40" s="8">
        <v>4.15277777777777E-3</v>
      </c>
      <c r="T40" s="8">
        <v>31.8150839369222</v>
      </c>
      <c r="U40" s="8">
        <v>0.96293929618436103</v>
      </c>
      <c r="V40" s="8">
        <v>429.53300000000002</v>
      </c>
      <c r="W40" s="8">
        <v>16.03</v>
      </c>
      <c r="X40" s="8">
        <v>425.1</v>
      </c>
      <c r="Y40" s="8">
        <v>7.69</v>
      </c>
      <c r="Z40" s="8">
        <v>5.694</v>
      </c>
      <c r="AA40" s="8">
        <v>0.996</v>
      </c>
      <c r="AB40" s="8">
        <v>248.19</v>
      </c>
      <c r="AC40" s="8">
        <v>182.89400000000001</v>
      </c>
    </row>
    <row r="41" spans="1:29" ht="15.6" x14ac:dyDescent="0.3">
      <c r="A41" s="4">
        <v>139</v>
      </c>
      <c r="B41" s="2" t="s">
        <v>69</v>
      </c>
      <c r="C41" s="13" t="s">
        <v>47</v>
      </c>
      <c r="D41" s="6" t="s">
        <v>31</v>
      </c>
      <c r="E41" s="2">
        <v>0</v>
      </c>
      <c r="F41" s="2">
        <v>50</v>
      </c>
      <c r="G41" s="7">
        <v>8.92</v>
      </c>
      <c r="H41" s="14">
        <v>45.188703314819541</v>
      </c>
      <c r="I41" s="16">
        <v>6.32</v>
      </c>
      <c r="J41" s="10">
        <v>85.4</v>
      </c>
      <c r="K41" s="11">
        <v>14.277861069465272</v>
      </c>
      <c r="L41" s="11">
        <f t="shared" si="2"/>
        <v>0.27224184359734233</v>
      </c>
      <c r="M41" s="11">
        <f t="shared" si="2"/>
        <v>3.7125163623129711</v>
      </c>
      <c r="N41" s="7">
        <v>2.7224184359734234</v>
      </c>
      <c r="O41" s="7">
        <v>37.125163623129708</v>
      </c>
      <c r="P41" s="7">
        <f t="shared" si="1"/>
        <v>13.636832285796396</v>
      </c>
      <c r="Q41" s="2">
        <v>312</v>
      </c>
      <c r="R41" s="8">
        <v>7.9759093375918297</v>
      </c>
      <c r="S41" s="8">
        <v>4.4277777777777701E-3</v>
      </c>
      <c r="T41" s="8">
        <v>29.214279158221999</v>
      </c>
      <c r="U41" s="8">
        <v>0.962646004008612</v>
      </c>
      <c r="V41" s="8">
        <v>338.32299999999998</v>
      </c>
      <c r="W41" s="8">
        <v>9.1980000000000004</v>
      </c>
      <c r="X41" s="8">
        <v>340.51600000000002</v>
      </c>
      <c r="Y41" s="8">
        <v>5.7279999999999998</v>
      </c>
      <c r="Z41" s="8">
        <v>5.5279999999999996</v>
      </c>
      <c r="AA41" s="8">
        <v>0.995</v>
      </c>
      <c r="AB41" s="8">
        <v>213.39699999999999</v>
      </c>
      <c r="AC41" s="8">
        <v>136.91800000000001</v>
      </c>
    </row>
    <row r="42" spans="1:29" ht="15.6" x14ac:dyDescent="0.3">
      <c r="A42" s="4">
        <v>140</v>
      </c>
      <c r="B42" s="2" t="s">
        <v>70</v>
      </c>
      <c r="C42" s="13" t="s">
        <v>47</v>
      </c>
      <c r="D42" s="6" t="s">
        <v>25</v>
      </c>
      <c r="E42" s="2">
        <v>0</v>
      </c>
      <c r="F42" s="2">
        <v>50</v>
      </c>
      <c r="G42" s="7">
        <v>0.96</v>
      </c>
      <c r="H42" s="14">
        <v>14.741423788778674</v>
      </c>
      <c r="I42" s="16">
        <v>6.51</v>
      </c>
      <c r="J42" s="10">
        <v>40.5</v>
      </c>
      <c r="K42" s="11">
        <v>8.5316770186335198</v>
      </c>
      <c r="L42" s="11">
        <f t="shared" si="2"/>
        <v>0.24649125465838451</v>
      </c>
      <c r="M42" s="11">
        <f t="shared" si="2"/>
        <v>3.2020918136645862</v>
      </c>
      <c r="N42" s="12">
        <f>0.2782*K42+0.0914</f>
        <v>2.4649125465838453</v>
      </c>
      <c r="O42" s="12">
        <f>4.7627*K42-8.6129</f>
        <v>32.020918136645861</v>
      </c>
      <c r="P42" s="7">
        <f t="shared" si="1"/>
        <v>12.990691365916438</v>
      </c>
      <c r="Q42" s="2">
        <v>372</v>
      </c>
      <c r="R42" s="8">
        <v>8.2575414976398491</v>
      </c>
      <c r="S42" s="8">
        <v>3.6291666666666599E-3</v>
      </c>
      <c r="T42" s="8">
        <v>31.883397421918101</v>
      </c>
      <c r="U42" s="8">
        <v>0.96702048530800899</v>
      </c>
      <c r="V42" s="8">
        <v>396.85</v>
      </c>
      <c r="W42" s="8">
        <v>8.1389999999999993</v>
      </c>
      <c r="X42" s="8">
        <v>404.77699999999999</v>
      </c>
      <c r="Y42" s="8">
        <v>6.3140000000000001</v>
      </c>
      <c r="Z42" s="8">
        <v>5.7240000000000002</v>
      </c>
      <c r="AA42" s="8">
        <v>0.996</v>
      </c>
      <c r="AB42" s="8">
        <v>254.23699999999999</v>
      </c>
      <c r="AC42" s="8">
        <v>184.631</v>
      </c>
    </row>
    <row r="43" spans="1:29" ht="15.6" x14ac:dyDescent="0.3">
      <c r="A43" s="4">
        <v>141</v>
      </c>
      <c r="B43" s="2" t="s">
        <v>71</v>
      </c>
      <c r="C43" s="13" t="s">
        <v>47</v>
      </c>
      <c r="D43" s="6" t="s">
        <v>27</v>
      </c>
      <c r="E43" s="2">
        <v>1</v>
      </c>
      <c r="F43" s="2">
        <v>1</v>
      </c>
      <c r="G43" s="7">
        <v>67.959999999999994</v>
      </c>
      <c r="H43" s="14">
        <v>67.003865357935126</v>
      </c>
      <c r="I43" s="16">
        <v>6.2</v>
      </c>
      <c r="J43" s="10">
        <v>246</v>
      </c>
      <c r="K43" s="11">
        <v>31.857674803475362</v>
      </c>
      <c r="L43" s="11">
        <f t="shared" si="2"/>
        <v>0.88611576947079262</v>
      </c>
      <c r="M43" s="11">
        <f t="shared" si="2"/>
        <v>14.741364736462319</v>
      </c>
      <c r="N43" s="7">
        <v>8.8611576947079271</v>
      </c>
      <c r="O43" s="7">
        <v>147.41364736462319</v>
      </c>
      <c r="P43" s="7">
        <f t="shared" si="1"/>
        <v>16.63593544358902</v>
      </c>
      <c r="Q43" s="2">
        <v>315</v>
      </c>
      <c r="R43" s="8">
        <v>7.98186865436384</v>
      </c>
      <c r="S43" s="8">
        <v>4.9791666666666604E-3</v>
      </c>
      <c r="T43" s="8">
        <v>31.9236151491002</v>
      </c>
      <c r="U43" s="8">
        <v>0.96176269310031004</v>
      </c>
      <c r="V43" s="8">
        <v>375.02199999999999</v>
      </c>
      <c r="W43" s="8">
        <v>18.321999999999999</v>
      </c>
      <c r="X43" s="8">
        <v>354.03699999999998</v>
      </c>
      <c r="Y43" s="8">
        <v>6.3650000000000002</v>
      </c>
      <c r="Z43" s="8">
        <v>5.5330000000000004</v>
      </c>
      <c r="AA43" s="8">
        <v>0.995</v>
      </c>
      <c r="AB43" s="8">
        <v>215.56899999999999</v>
      </c>
      <c r="AC43" s="8">
        <v>139.1</v>
      </c>
    </row>
    <row r="44" spans="1:29" ht="15.6" x14ac:dyDescent="0.3">
      <c r="A44" s="4">
        <v>142</v>
      </c>
      <c r="B44" s="2" t="s">
        <v>72</v>
      </c>
      <c r="C44" s="13" t="s">
        <v>47</v>
      </c>
      <c r="D44" s="6" t="s">
        <v>29</v>
      </c>
      <c r="E44" s="2">
        <v>1</v>
      </c>
      <c r="F44" s="2">
        <v>1</v>
      </c>
      <c r="G44" s="7">
        <v>28.04</v>
      </c>
      <c r="H44" s="14">
        <v>62.636566620630369</v>
      </c>
      <c r="I44" s="16">
        <v>6.25</v>
      </c>
      <c r="J44" s="10">
        <v>161.30000000000001</v>
      </c>
      <c r="K44" s="11">
        <v>22.147651006711296</v>
      </c>
      <c r="L44" s="11">
        <f t="shared" si="2"/>
        <v>0.55065292728439386</v>
      </c>
      <c r="M44" s="11">
        <f t="shared" si="2"/>
        <v>8.5213098562489762</v>
      </c>
      <c r="N44" s="7">
        <v>5.5065292728439381</v>
      </c>
      <c r="O44" s="7">
        <v>85.213098562489762</v>
      </c>
      <c r="P44" s="7">
        <f t="shared" si="1"/>
        <v>15.474919743499347</v>
      </c>
      <c r="Q44" s="2">
        <v>320</v>
      </c>
      <c r="R44" s="8">
        <v>8.0115393821745293</v>
      </c>
      <c r="S44" s="8">
        <v>4.6222222222222203E-3</v>
      </c>
      <c r="T44" s="8">
        <v>29.1552948280126</v>
      </c>
      <c r="U44" s="8">
        <v>0.962702307785677</v>
      </c>
      <c r="V44" s="8">
        <v>342.64699999999999</v>
      </c>
      <c r="W44" s="8">
        <v>8.2089999999999996</v>
      </c>
      <c r="X44" s="8">
        <v>345.476</v>
      </c>
      <c r="Y44" s="8">
        <v>5.742</v>
      </c>
      <c r="Z44" s="8">
        <v>5.5529999999999999</v>
      </c>
      <c r="AA44" s="8">
        <v>0.995</v>
      </c>
      <c r="AB44" s="8">
        <v>213.84</v>
      </c>
      <c r="AC44" s="8">
        <v>142.78200000000001</v>
      </c>
    </row>
    <row r="45" spans="1:29" ht="15.6" x14ac:dyDescent="0.3">
      <c r="A45" s="4">
        <v>143</v>
      </c>
      <c r="B45" s="2" t="s">
        <v>73</v>
      </c>
      <c r="C45" s="13" t="s">
        <v>47</v>
      </c>
      <c r="D45" s="6" t="s">
        <v>31</v>
      </c>
      <c r="E45" s="2">
        <v>1</v>
      </c>
      <c r="F45" s="2">
        <v>1</v>
      </c>
      <c r="G45" s="7">
        <v>6.72</v>
      </c>
      <c r="H45" s="14">
        <v>31.176850800281908</v>
      </c>
      <c r="I45" s="16">
        <v>6.46</v>
      </c>
      <c r="J45" s="10">
        <v>74</v>
      </c>
      <c r="K45" s="11">
        <v>9.304652326163076</v>
      </c>
      <c r="L45" s="11">
        <f t="shared" si="2"/>
        <v>0.19902158999361247</v>
      </c>
      <c r="M45" s="11">
        <f t="shared" si="2"/>
        <v>3.107937948293475</v>
      </c>
      <c r="N45" s="7">
        <v>1.9902158999361248</v>
      </c>
      <c r="O45" s="7">
        <v>31.079379482934751</v>
      </c>
      <c r="P45" s="7">
        <f t="shared" si="1"/>
        <v>15.616084407692769</v>
      </c>
      <c r="Q45" s="2">
        <v>393</v>
      </c>
      <c r="R45" s="8">
        <v>8.2736695069724107</v>
      </c>
      <c r="S45" s="8">
        <v>3.9180555555555496E-3</v>
      </c>
      <c r="T45" s="8">
        <v>31.1404161344385</v>
      </c>
      <c r="U45" s="8">
        <v>0.96000225387970195</v>
      </c>
      <c r="V45" s="8">
        <v>460.09399999999999</v>
      </c>
      <c r="W45" s="8">
        <v>16.518000000000001</v>
      </c>
      <c r="X45" s="8">
        <v>467.40600000000001</v>
      </c>
      <c r="Y45" s="8">
        <v>8.6739999999999995</v>
      </c>
      <c r="Z45" s="8">
        <v>5.7350000000000003</v>
      </c>
      <c r="AA45" s="8">
        <v>0.996</v>
      </c>
      <c r="AB45" s="8">
        <v>251.04599999999999</v>
      </c>
      <c r="AC45" s="8">
        <v>203.52799999999999</v>
      </c>
    </row>
    <row r="46" spans="1:29" ht="15.6" x14ac:dyDescent="0.3">
      <c r="A46" s="4">
        <v>144</v>
      </c>
      <c r="B46" s="2" t="s">
        <v>74</v>
      </c>
      <c r="C46" s="13" t="s">
        <v>47</v>
      </c>
      <c r="D46" s="6" t="s">
        <v>25</v>
      </c>
      <c r="E46" s="2">
        <v>1</v>
      </c>
      <c r="F46" s="2">
        <v>1</v>
      </c>
      <c r="G46" s="7">
        <v>0.56000000000000005</v>
      </c>
      <c r="H46" s="14">
        <v>16.196894664333318</v>
      </c>
      <c r="I46" s="16">
        <v>6.56</v>
      </c>
      <c r="J46" s="10">
        <v>42.6</v>
      </c>
      <c r="K46" s="11">
        <v>14.066134088381034</v>
      </c>
      <c r="L46" s="11">
        <f t="shared" si="2"/>
        <v>0.4004598503387603</v>
      </c>
      <c r="M46" s="11">
        <f t="shared" si="2"/>
        <v>5.8379876822732362</v>
      </c>
      <c r="N46" s="12">
        <f>0.2782*K46+0.0914</f>
        <v>4.0045985033876033</v>
      </c>
      <c r="O46" s="12">
        <f>4.7627*K46-8.6129</f>
        <v>58.379876822732356</v>
      </c>
      <c r="P46" s="7">
        <f t="shared" si="1"/>
        <v>14.5782097189886</v>
      </c>
      <c r="Q46" s="2">
        <v>376</v>
      </c>
      <c r="R46" s="8">
        <v>8.2396437261711792</v>
      </c>
      <c r="S46" s="8">
        <v>3.86527777777777E-3</v>
      </c>
      <c r="T46" s="8">
        <v>34.061401374127499</v>
      </c>
      <c r="U46" s="8">
        <v>0.963184072201823</v>
      </c>
      <c r="V46" s="8">
        <v>426.43400000000003</v>
      </c>
      <c r="W46" s="8">
        <v>13.875</v>
      </c>
      <c r="X46" s="8">
        <v>424.13499999999999</v>
      </c>
      <c r="Y46" s="8">
        <v>7.6059999999999999</v>
      </c>
      <c r="Z46" s="8">
        <v>5.7110000000000003</v>
      </c>
      <c r="AA46" s="8">
        <v>0.996</v>
      </c>
      <c r="AB46" s="8">
        <v>248.619</v>
      </c>
      <c r="AC46" s="8">
        <v>188.136</v>
      </c>
    </row>
    <row r="47" spans="1:29" ht="15.6" x14ac:dyDescent="0.3">
      <c r="A47" s="4">
        <v>145</v>
      </c>
      <c r="B47" s="2" t="s">
        <v>75</v>
      </c>
      <c r="C47" s="13" t="s">
        <v>47</v>
      </c>
      <c r="D47" s="6" t="s">
        <v>27</v>
      </c>
      <c r="E47" s="2">
        <v>10</v>
      </c>
      <c r="F47" s="2">
        <v>10</v>
      </c>
      <c r="G47" s="7">
        <v>44.12</v>
      </c>
      <c r="H47" s="14">
        <v>57.462457860864248</v>
      </c>
      <c r="I47" s="16">
        <v>6.29</v>
      </c>
      <c r="J47" s="10">
        <v>243</v>
      </c>
      <c r="K47" s="11">
        <v>23.479957964269584</v>
      </c>
      <c r="L47" s="11">
        <f t="shared" si="2"/>
        <v>0.66054997789034076</v>
      </c>
      <c r="M47" s="11">
        <f t="shared" si="2"/>
        <v>11.106655547802816</v>
      </c>
      <c r="N47" s="7">
        <v>6.6054997789034076</v>
      </c>
      <c r="O47" s="7">
        <v>111.06655547802816</v>
      </c>
      <c r="P47" s="7">
        <f t="shared" si="1"/>
        <v>16.81425466590002</v>
      </c>
      <c r="Q47" s="2">
        <v>429</v>
      </c>
      <c r="R47" s="8">
        <v>8.4330841800223393</v>
      </c>
      <c r="S47" s="8">
        <v>3.2944444444444401E-3</v>
      </c>
      <c r="T47" s="8">
        <v>32.349100483357503</v>
      </c>
      <c r="U47" s="8">
        <v>0.96435041954252299</v>
      </c>
      <c r="V47" s="8">
        <v>525.33699999999999</v>
      </c>
      <c r="W47" s="8">
        <v>21.315999999999999</v>
      </c>
      <c r="X47" s="8">
        <v>528.96299999999997</v>
      </c>
      <c r="Y47" s="8">
        <v>9.8610000000000007</v>
      </c>
      <c r="Z47" s="8">
        <v>5.8449999999999998</v>
      </c>
      <c r="AA47" s="8">
        <v>0.997</v>
      </c>
      <c r="AB47" s="8">
        <v>289.62200000000001</v>
      </c>
      <c r="AC47" s="8">
        <v>238.935</v>
      </c>
    </row>
    <row r="48" spans="1:29" ht="15.6" x14ac:dyDescent="0.3">
      <c r="A48" s="4">
        <v>146</v>
      </c>
      <c r="B48" s="2" t="s">
        <v>76</v>
      </c>
      <c r="C48" s="13" t="s">
        <v>47</v>
      </c>
      <c r="D48" s="6" t="s">
        <v>29</v>
      </c>
      <c r="E48" s="2">
        <v>10</v>
      </c>
      <c r="F48" s="2">
        <v>10</v>
      </c>
      <c r="G48" s="7">
        <v>10.96</v>
      </c>
      <c r="H48" s="14">
        <v>38.228417017135037</v>
      </c>
      <c r="I48" s="16">
        <v>6.4</v>
      </c>
      <c r="J48" s="10">
        <v>86.1</v>
      </c>
      <c r="K48" s="11">
        <v>10.999898384310535</v>
      </c>
      <c r="L48" s="11">
        <f t="shared" si="2"/>
        <v>0.31475062889578126</v>
      </c>
      <c r="M48" s="11">
        <f t="shared" si="2"/>
        <v>4.3117870271445993</v>
      </c>
      <c r="N48" s="7">
        <v>3.1475062889578123</v>
      </c>
      <c r="O48" s="7">
        <v>43.117870271445994</v>
      </c>
      <c r="P48" s="7">
        <f t="shared" si="1"/>
        <v>13.69905770250994</v>
      </c>
      <c r="Q48" s="2">
        <v>338</v>
      </c>
      <c r="R48" s="8">
        <v>8.0713916618280503</v>
      </c>
      <c r="S48" s="8">
        <v>4.3166666666666596E-3</v>
      </c>
      <c r="T48" s="8">
        <v>30.453482647181499</v>
      </c>
      <c r="U48" s="8">
        <v>0.96077937114165401</v>
      </c>
      <c r="V48" s="8">
        <v>394.23099999999999</v>
      </c>
      <c r="W48" s="8">
        <v>15.904</v>
      </c>
      <c r="X48" s="8">
        <v>389.23</v>
      </c>
      <c r="Y48" s="8">
        <v>7.01</v>
      </c>
      <c r="Z48" s="8">
        <v>5.5949999999999998</v>
      </c>
      <c r="AA48" s="8">
        <v>0.996</v>
      </c>
      <c r="AB48" s="8">
        <v>227.63200000000001</v>
      </c>
      <c r="AC48" s="8">
        <v>156.517</v>
      </c>
    </row>
    <row r="49" spans="1:29" ht="15.6" x14ac:dyDescent="0.3">
      <c r="A49" s="4">
        <v>147</v>
      </c>
      <c r="B49" s="2" t="s">
        <v>77</v>
      </c>
      <c r="C49" s="13" t="s">
        <v>47</v>
      </c>
      <c r="D49" s="6" t="s">
        <v>31</v>
      </c>
      <c r="E49" s="2">
        <v>10</v>
      </c>
      <c r="F49" s="2">
        <v>10</v>
      </c>
      <c r="G49" s="7">
        <v>0.44</v>
      </c>
      <c r="H49" s="14">
        <v>19.282476007300843</v>
      </c>
      <c r="I49" s="16">
        <v>6.47</v>
      </c>
      <c r="J49" s="10">
        <v>51.4</v>
      </c>
      <c r="K49" s="11">
        <v>7.8828076537671787</v>
      </c>
      <c r="L49" s="11">
        <f t="shared" si="2"/>
        <v>0.15979509412887319</v>
      </c>
      <c r="M49" s="11">
        <f t="shared" si="2"/>
        <v>2.3909826455208094</v>
      </c>
      <c r="N49" s="7">
        <v>1.5979509412887318</v>
      </c>
      <c r="O49" s="7">
        <v>23.909826455208094</v>
      </c>
      <c r="P49" s="7">
        <f t="shared" si="1"/>
        <v>14.962803824205675</v>
      </c>
      <c r="Q49" s="2">
        <v>405</v>
      </c>
      <c r="R49" s="8">
        <v>8.3397650148931106</v>
      </c>
      <c r="S49" s="8">
        <v>3.725E-3</v>
      </c>
      <c r="T49" s="8">
        <v>34.673374089446902</v>
      </c>
      <c r="U49" s="8">
        <v>0.96282367439524896</v>
      </c>
      <c r="V49" s="8">
        <v>451.76499999999999</v>
      </c>
      <c r="W49" s="8">
        <v>12.178000000000001</v>
      </c>
      <c r="X49" s="8">
        <v>472.73899999999998</v>
      </c>
      <c r="Y49" s="8">
        <v>8.4550000000000001</v>
      </c>
      <c r="Z49" s="8">
        <v>5.7809999999999997</v>
      </c>
      <c r="AA49" s="8">
        <v>0.996</v>
      </c>
      <c r="AB49" s="8">
        <v>265.096</v>
      </c>
      <c r="AC49" s="8">
        <v>214.89099999999999</v>
      </c>
    </row>
    <row r="50" spans="1:29" ht="15.6" x14ac:dyDescent="0.3">
      <c r="A50" s="4">
        <v>148</v>
      </c>
      <c r="B50" s="2" t="s">
        <v>78</v>
      </c>
      <c r="C50" s="13" t="s">
        <v>47</v>
      </c>
      <c r="D50" s="6" t="s">
        <v>25</v>
      </c>
      <c r="E50" s="2">
        <v>10</v>
      </c>
      <c r="F50" s="2">
        <v>10</v>
      </c>
      <c r="G50" s="7">
        <v>0.88</v>
      </c>
      <c r="H50" s="14">
        <v>8.755674974520522</v>
      </c>
      <c r="I50" s="16">
        <v>6.61</v>
      </c>
      <c r="J50" s="10">
        <v>35.200000000000003</v>
      </c>
      <c r="K50" s="11">
        <v>7.2988333831887466</v>
      </c>
      <c r="L50" s="11">
        <f t="shared" si="2"/>
        <v>0.21219354472031093</v>
      </c>
      <c r="M50" s="11">
        <f t="shared" si="2"/>
        <v>2.6149253754113042</v>
      </c>
      <c r="N50" s="12">
        <f>0.2782*K50+0.0914</f>
        <v>2.1219354472031093</v>
      </c>
      <c r="O50" s="12">
        <f>4.7627*K50-8.6129</f>
        <v>26.149253754113044</v>
      </c>
      <c r="P50" s="7">
        <f t="shared" si="1"/>
        <v>12.323303137510605</v>
      </c>
      <c r="Q50" s="2">
        <v>91</v>
      </c>
      <c r="R50" s="8">
        <v>6.3289243338468104</v>
      </c>
      <c r="S50" s="8">
        <v>1.3627777777777701E-2</v>
      </c>
      <c r="T50" s="8">
        <v>13.4446904239982</v>
      </c>
      <c r="U50" s="8">
        <v>0.97251445132472303</v>
      </c>
      <c r="V50" s="8">
        <v>91</v>
      </c>
      <c r="W50" s="8">
        <v>0.497</v>
      </c>
      <c r="X50" s="8">
        <v>91.162999999999997</v>
      </c>
      <c r="Y50" s="8">
        <v>4.5369999999999999</v>
      </c>
      <c r="Z50" s="8">
        <v>4.3869999999999996</v>
      </c>
      <c r="AA50" s="8">
        <v>0.98599999999999999</v>
      </c>
      <c r="AB50" s="8">
        <v>73.483999999999995</v>
      </c>
      <c r="AC50" s="8">
        <v>22.869</v>
      </c>
    </row>
    <row r="51" spans="1:29" ht="15.6" x14ac:dyDescent="0.3">
      <c r="A51" s="4">
        <v>149</v>
      </c>
      <c r="B51" s="2" t="s">
        <v>79</v>
      </c>
      <c r="C51" s="13" t="s">
        <v>47</v>
      </c>
      <c r="D51" s="6" t="s">
        <v>27</v>
      </c>
      <c r="E51" s="2">
        <v>50</v>
      </c>
      <c r="F51" s="2">
        <v>50</v>
      </c>
      <c r="G51" s="7">
        <v>47.6</v>
      </c>
      <c r="H51" s="14">
        <v>61.502111853338526</v>
      </c>
      <c r="I51" s="16">
        <v>6.24</v>
      </c>
      <c r="J51" s="10">
        <v>170.7</v>
      </c>
      <c r="K51" s="11">
        <v>25.232438016528935</v>
      </c>
      <c r="L51" s="11">
        <f t="shared" si="2"/>
        <v>0.73970209646000817</v>
      </c>
      <c r="M51" s="11">
        <f t="shared" si="2"/>
        <v>11.094340154580488</v>
      </c>
      <c r="N51" s="7">
        <v>7.397020964600082</v>
      </c>
      <c r="O51" s="7">
        <v>110.94340154580487</v>
      </c>
      <c r="P51" s="7">
        <f t="shared" si="1"/>
        <v>14.998389497170095</v>
      </c>
      <c r="Q51" s="2">
        <v>250</v>
      </c>
      <c r="R51" s="8">
        <v>7.6041284476713802</v>
      </c>
      <c r="S51" s="8">
        <v>6.2680555555555502E-3</v>
      </c>
      <c r="T51" s="8">
        <v>24.045501005437799</v>
      </c>
      <c r="U51" s="8">
        <v>0.95459884123562599</v>
      </c>
      <c r="V51" s="8">
        <v>269.524</v>
      </c>
      <c r="W51" s="8">
        <v>8.1549999999999994</v>
      </c>
      <c r="X51" s="8">
        <v>268.86399999999998</v>
      </c>
      <c r="Y51" s="8">
        <v>5.5359999999999996</v>
      </c>
      <c r="Z51" s="8">
        <v>5.2709999999999999</v>
      </c>
      <c r="AA51" s="8">
        <v>0.99399999999999999</v>
      </c>
      <c r="AB51" s="8">
        <v>161.29</v>
      </c>
      <c r="AC51" s="8">
        <v>96.084999999999994</v>
      </c>
    </row>
    <row r="52" spans="1:29" ht="15.6" x14ac:dyDescent="0.3">
      <c r="A52" s="4">
        <v>150</v>
      </c>
      <c r="B52" s="2" t="s">
        <v>80</v>
      </c>
      <c r="C52" s="13" t="s">
        <v>47</v>
      </c>
      <c r="D52" s="6" t="s">
        <v>29</v>
      </c>
      <c r="E52" s="2">
        <v>50</v>
      </c>
      <c r="F52" s="2">
        <v>50</v>
      </c>
      <c r="G52" s="7">
        <v>18.64</v>
      </c>
      <c r="H52" s="14">
        <v>37.142890655239682</v>
      </c>
      <c r="I52" s="16">
        <v>6.29</v>
      </c>
      <c r="J52" s="10">
        <v>175.4</v>
      </c>
      <c r="K52" s="11">
        <v>15.474445174662595</v>
      </c>
      <c r="L52" s="11">
        <f t="shared" si="2"/>
        <v>0.43718892198939291</v>
      </c>
      <c r="M52" s="11">
        <f t="shared" si="2"/>
        <v>6.1057423217148985</v>
      </c>
      <c r="N52" s="7">
        <v>4.3718892198939292</v>
      </c>
      <c r="O52" s="7">
        <v>61.057423217148987</v>
      </c>
      <c r="P52" s="7">
        <f t="shared" si="1"/>
        <v>13.965912708700877</v>
      </c>
      <c r="Q52" s="2">
        <v>318</v>
      </c>
      <c r="R52" s="8">
        <v>7.9644835950763504</v>
      </c>
      <c r="S52" s="8">
        <v>4.5541666666666604E-3</v>
      </c>
      <c r="T52" s="8">
        <v>29.715262017216499</v>
      </c>
      <c r="U52" s="8">
        <v>0.95808922583391698</v>
      </c>
      <c r="V52" s="8">
        <v>362.279</v>
      </c>
      <c r="W52" s="8">
        <v>13.54</v>
      </c>
      <c r="X52" s="8">
        <v>359.58100000000002</v>
      </c>
      <c r="Y52" s="8">
        <v>6.702</v>
      </c>
      <c r="Z52" s="8">
        <v>5.5209999999999999</v>
      </c>
      <c r="AA52" s="8">
        <v>0.995</v>
      </c>
      <c r="AB52" s="8">
        <v>207.553</v>
      </c>
      <c r="AC52" s="8">
        <v>141.30199999999999</v>
      </c>
    </row>
    <row r="53" spans="1:29" ht="15.6" x14ac:dyDescent="0.3">
      <c r="A53" s="4">
        <v>151</v>
      </c>
      <c r="B53" s="2" t="s">
        <v>81</v>
      </c>
      <c r="C53" s="13" t="s">
        <v>47</v>
      </c>
      <c r="D53" s="6" t="s">
        <v>31</v>
      </c>
      <c r="E53" s="2">
        <v>50</v>
      </c>
      <c r="F53" s="2">
        <v>50</v>
      </c>
      <c r="G53" s="7">
        <v>5.2</v>
      </c>
      <c r="H53" s="14">
        <v>27.054077180103679</v>
      </c>
      <c r="I53" s="16">
        <v>6.48</v>
      </c>
      <c r="J53" s="10">
        <v>82.6</v>
      </c>
      <c r="K53" s="11">
        <v>7.3856209150326873</v>
      </c>
      <c r="L53" s="11">
        <f t="shared" si="2"/>
        <v>0.28780825854317282</v>
      </c>
      <c r="M53" s="11">
        <f t="shared" si="2"/>
        <v>4.2008599242485651</v>
      </c>
      <c r="N53" s="7">
        <v>2.878082585431728</v>
      </c>
      <c r="O53" s="7">
        <v>42.008599242485651</v>
      </c>
      <c r="P53" s="7">
        <f t="shared" si="1"/>
        <v>14.596036769453624</v>
      </c>
      <c r="Q53" s="2">
        <v>253</v>
      </c>
      <c r="R53" s="8">
        <v>7.6797214142343302</v>
      </c>
      <c r="S53" s="8">
        <v>5.51527777777777E-3</v>
      </c>
      <c r="T53" s="8">
        <v>28.910287448974302</v>
      </c>
      <c r="U53" s="8">
        <v>0.96201022115045398</v>
      </c>
      <c r="V53" s="8">
        <v>264.07100000000003</v>
      </c>
      <c r="W53" s="8">
        <v>5.5019999999999998</v>
      </c>
      <c r="X53" s="8">
        <v>265.33199999999999</v>
      </c>
      <c r="Y53" s="8">
        <v>5.0880000000000001</v>
      </c>
      <c r="Z53" s="8">
        <v>5.3230000000000004</v>
      </c>
      <c r="AA53" s="8">
        <v>0.99399999999999999</v>
      </c>
      <c r="AB53" s="8">
        <v>175.39599999999999</v>
      </c>
      <c r="AC53" s="8">
        <v>97.882999999999996</v>
      </c>
    </row>
    <row r="54" spans="1:29" ht="15.6" x14ac:dyDescent="0.3">
      <c r="A54" s="4">
        <v>152</v>
      </c>
      <c r="B54" s="2" t="s">
        <v>82</v>
      </c>
      <c r="C54" s="13" t="s">
        <v>47</v>
      </c>
      <c r="D54" s="6" t="s">
        <v>25</v>
      </c>
      <c r="E54" s="2">
        <v>50</v>
      </c>
      <c r="F54" s="2">
        <v>50</v>
      </c>
      <c r="G54" s="7">
        <v>0.72</v>
      </c>
      <c r="H54" s="14">
        <v>14.375993562695029</v>
      </c>
      <c r="I54" s="16">
        <v>6.6</v>
      </c>
      <c r="J54" s="10">
        <v>54.5</v>
      </c>
      <c r="K54" s="11">
        <v>7.9667181505655096</v>
      </c>
      <c r="L54" s="11">
        <f t="shared" si="2"/>
        <v>0.23077409894873249</v>
      </c>
      <c r="M54" s="11">
        <f t="shared" si="2"/>
        <v>2.9330188535698354</v>
      </c>
      <c r="N54" s="12">
        <f>0.2782*K54+0.0914</f>
        <v>2.3077409894873249</v>
      </c>
      <c r="O54" s="12">
        <f>4.7627*K54-8.6129</f>
        <v>29.330188535698351</v>
      </c>
      <c r="P54" s="7">
        <f t="shared" si="1"/>
        <v>12.709480253333883</v>
      </c>
      <c r="Q54" s="2">
        <v>478</v>
      </c>
      <c r="R54" s="8">
        <v>8.6401818038032605</v>
      </c>
      <c r="S54" s="8">
        <v>2.8666666666666602E-3</v>
      </c>
      <c r="T54" s="8">
        <v>36.788463227858301</v>
      </c>
      <c r="U54" s="8">
        <v>0.97071240253322799</v>
      </c>
      <c r="V54" s="8">
        <v>558.31899999999996</v>
      </c>
      <c r="W54" s="8">
        <v>17.256</v>
      </c>
      <c r="X54" s="8">
        <v>574.42600000000004</v>
      </c>
      <c r="Y54" s="8">
        <v>10.717000000000001</v>
      </c>
      <c r="Z54" s="8">
        <v>5.9889999999999999</v>
      </c>
      <c r="AA54" s="8">
        <v>0.997</v>
      </c>
      <c r="AB54" s="8">
        <v>338.66399999999999</v>
      </c>
      <c r="AC54" s="8">
        <v>294.07799999999997</v>
      </c>
    </row>
    <row r="55" spans="1:29" ht="15.6" x14ac:dyDescent="0.3">
      <c r="A55" s="4">
        <v>153</v>
      </c>
      <c r="B55" s="2" t="s">
        <v>83</v>
      </c>
      <c r="C55" s="13" t="s">
        <v>47</v>
      </c>
      <c r="D55" s="6" t="s">
        <v>27</v>
      </c>
      <c r="E55" s="2">
        <v>1</v>
      </c>
      <c r="F55" s="2">
        <v>0</v>
      </c>
      <c r="G55" s="7">
        <v>1.24</v>
      </c>
      <c r="H55" s="14">
        <v>74.605973810303723</v>
      </c>
      <c r="I55" s="16">
        <v>6.4</v>
      </c>
      <c r="J55" s="10">
        <v>312</v>
      </c>
      <c r="K55" s="11">
        <v>40.682204661398394</v>
      </c>
      <c r="L55" s="11">
        <f t="shared" si="2"/>
        <v>1.2020709134773906</v>
      </c>
      <c r="M55" s="11">
        <f t="shared" si="2"/>
        <v>19.574564904168223</v>
      </c>
      <c r="N55" s="7">
        <v>12.020709134773906</v>
      </c>
      <c r="O55" s="7">
        <v>195.74564904168221</v>
      </c>
      <c r="P55" s="7">
        <f t="shared" si="1"/>
        <v>16.284035063740351</v>
      </c>
      <c r="Q55" s="2">
        <v>247</v>
      </c>
      <c r="R55" s="8">
        <v>7.5880997344699601</v>
      </c>
      <c r="S55" s="8">
        <v>6.1180555555555502E-3</v>
      </c>
      <c r="T55" s="8">
        <v>21.0294938849052</v>
      </c>
      <c r="U55" s="8">
        <v>0.95467402466218398</v>
      </c>
      <c r="V55" s="8">
        <v>263.08100000000002</v>
      </c>
      <c r="W55" s="8">
        <v>7.3010000000000002</v>
      </c>
      <c r="X55" s="8">
        <v>261.79500000000002</v>
      </c>
      <c r="Y55" s="8">
        <v>5.4640000000000004</v>
      </c>
      <c r="Z55" s="8">
        <v>5.26</v>
      </c>
      <c r="AA55" s="8">
        <v>0.99399999999999999</v>
      </c>
      <c r="AB55" s="8">
        <v>157.274</v>
      </c>
      <c r="AC55" s="8">
        <v>94.302999999999997</v>
      </c>
    </row>
    <row r="56" spans="1:29" ht="15.6" x14ac:dyDescent="0.3">
      <c r="A56" s="4">
        <v>154</v>
      </c>
      <c r="B56" s="2" t="s">
        <v>84</v>
      </c>
      <c r="C56" s="13" t="s">
        <v>47</v>
      </c>
      <c r="D56" s="6" t="s">
        <v>29</v>
      </c>
      <c r="E56" s="2">
        <v>1</v>
      </c>
      <c r="F56" s="2">
        <v>0</v>
      </c>
      <c r="G56" s="7">
        <v>26.56</v>
      </c>
      <c r="H56" s="14">
        <v>44.046919890160467</v>
      </c>
      <c r="I56" s="16">
        <v>6.58</v>
      </c>
      <c r="J56" s="10">
        <v>169.7</v>
      </c>
      <c r="K56" s="11">
        <v>17.407148562300367</v>
      </c>
      <c r="L56" s="11">
        <f t="shared" si="2"/>
        <v>0.45832252039839078</v>
      </c>
      <c r="M56" s="11">
        <f t="shared" si="2"/>
        <v>7.0528785129930593</v>
      </c>
      <c r="N56" s="7">
        <v>4.5832252039839076</v>
      </c>
      <c r="O56" s="7">
        <v>70.528785129930597</v>
      </c>
      <c r="P56" s="7">
        <f t="shared" si="1"/>
        <v>15.388461616205197</v>
      </c>
      <c r="Q56" s="2">
        <v>274</v>
      </c>
      <c r="R56" s="8">
        <v>7.7991178879711498</v>
      </c>
      <c r="S56" s="8">
        <v>5.3527777777777697E-3</v>
      </c>
      <c r="T56" s="8">
        <v>27.8127066185511</v>
      </c>
      <c r="U56" s="8">
        <v>0.96308804510439805</v>
      </c>
      <c r="V56" s="8">
        <v>289.12200000000001</v>
      </c>
      <c r="W56" s="8">
        <v>6.6159999999999997</v>
      </c>
      <c r="X56" s="8">
        <v>289.89600000000002</v>
      </c>
      <c r="Y56" s="8">
        <v>4.79</v>
      </c>
      <c r="Z56" s="8">
        <v>5.4059999999999997</v>
      </c>
      <c r="AA56" s="8">
        <v>0.995</v>
      </c>
      <c r="AB56" s="8">
        <v>188.679</v>
      </c>
      <c r="AC56" s="8">
        <v>110.961</v>
      </c>
    </row>
    <row r="57" spans="1:29" ht="15.6" x14ac:dyDescent="0.3">
      <c r="A57" s="4">
        <v>155</v>
      </c>
      <c r="B57" s="2" t="s">
        <v>85</v>
      </c>
      <c r="C57" s="13" t="s">
        <v>47</v>
      </c>
      <c r="D57" s="6" t="s">
        <v>31</v>
      </c>
      <c r="E57" s="2">
        <v>1</v>
      </c>
      <c r="F57" s="2">
        <v>0</v>
      </c>
      <c r="G57" s="7">
        <v>1.44</v>
      </c>
      <c r="H57" s="14">
        <v>23.714665148928098</v>
      </c>
      <c r="I57" s="16">
        <v>6.65</v>
      </c>
      <c r="J57" s="10">
        <v>67.099999999999994</v>
      </c>
      <c r="K57" s="11">
        <v>11.835265893642488</v>
      </c>
      <c r="L57" s="11">
        <f t="shared" si="2"/>
        <v>0.16408236805391616</v>
      </c>
      <c r="M57" s="11">
        <f t="shared" si="2"/>
        <v>2.4605658089803732</v>
      </c>
      <c r="N57" s="7">
        <v>1.6408236805391616</v>
      </c>
      <c r="O57" s="7">
        <v>24.605658089803732</v>
      </c>
      <c r="P57" s="7">
        <f t="shared" si="1"/>
        <v>14.995918441229778</v>
      </c>
      <c r="Q57" s="2">
        <v>285</v>
      </c>
      <c r="R57" s="8">
        <v>7.8449994084404899</v>
      </c>
      <c r="S57" s="8">
        <v>5.2361111111111098E-3</v>
      </c>
      <c r="T57" s="8">
        <v>27.546909489199798</v>
      </c>
      <c r="U57" s="8">
        <v>0.96200789564298095</v>
      </c>
      <c r="V57" s="8">
        <v>324.75</v>
      </c>
      <c r="W57" s="8">
        <v>14.201000000000001</v>
      </c>
      <c r="X57" s="8">
        <v>309.654</v>
      </c>
      <c r="Y57" s="8">
        <v>5.5010000000000003</v>
      </c>
      <c r="Z57" s="8">
        <v>5.4379999999999997</v>
      </c>
      <c r="AA57" s="8">
        <v>0.995</v>
      </c>
      <c r="AB57" s="8">
        <v>195.75899999999999</v>
      </c>
      <c r="AC57" s="8">
        <v>118.16200000000001</v>
      </c>
    </row>
    <row r="58" spans="1:29" ht="15.6" x14ac:dyDescent="0.3">
      <c r="A58" s="4">
        <v>156</v>
      </c>
      <c r="B58" s="2" t="s">
        <v>86</v>
      </c>
      <c r="C58" s="13" t="s">
        <v>47</v>
      </c>
      <c r="D58" s="6" t="s">
        <v>25</v>
      </c>
      <c r="E58" s="2">
        <v>1</v>
      </c>
      <c r="F58" s="2">
        <v>0</v>
      </c>
      <c r="G58" s="7">
        <v>0.2</v>
      </c>
      <c r="H58" s="14">
        <v>9.5808173555776897</v>
      </c>
      <c r="I58" s="16">
        <v>6.7</v>
      </c>
      <c r="J58" s="10">
        <v>33.700000000000003</v>
      </c>
      <c r="K58" s="11">
        <v>7.0638052160523026</v>
      </c>
      <c r="L58" s="11">
        <f t="shared" si="2"/>
        <v>0.20565506111057505</v>
      </c>
      <c r="M58" s="11">
        <f t="shared" si="2"/>
        <v>2.5029885102492297</v>
      </c>
      <c r="N58" s="12">
        <f>0.2782*K58+0.0914</f>
        <v>2.0565506111057505</v>
      </c>
      <c r="O58" s="12">
        <f>4.7627*K58-8.6129</f>
        <v>25.029885102492297</v>
      </c>
      <c r="P58" s="7">
        <f t="shared" si="1"/>
        <v>12.170809202227423</v>
      </c>
      <c r="Q58" s="2">
        <v>166</v>
      </c>
      <c r="R58" s="8">
        <v>7.0080560651939203</v>
      </c>
      <c r="S58" s="8">
        <v>8.9444444444444406E-3</v>
      </c>
      <c r="T58" s="8">
        <v>22.158791616371801</v>
      </c>
      <c r="U58" s="8">
        <v>0.95023980962146803</v>
      </c>
      <c r="V58" s="8">
        <v>174.143</v>
      </c>
      <c r="W58" s="8">
        <v>5.0880000000000001</v>
      </c>
      <c r="X58" s="8">
        <v>173.655</v>
      </c>
      <c r="Y58" s="8">
        <v>5.6689999999999996</v>
      </c>
      <c r="Z58" s="8">
        <v>4.8579999999999997</v>
      </c>
      <c r="AA58" s="8">
        <v>0.99099999999999999</v>
      </c>
      <c r="AB58" s="8">
        <v>109.456</v>
      </c>
      <c r="AC58" s="8">
        <v>52.259</v>
      </c>
    </row>
    <row r="59" spans="1:29" ht="15.6" x14ac:dyDescent="0.3">
      <c r="A59" s="4">
        <v>157</v>
      </c>
      <c r="B59" s="2" t="s">
        <v>87</v>
      </c>
      <c r="C59" s="13" t="s">
        <v>47</v>
      </c>
      <c r="D59" s="6" t="s">
        <v>27</v>
      </c>
      <c r="E59" s="2">
        <v>10</v>
      </c>
      <c r="F59" s="2">
        <v>0</v>
      </c>
      <c r="G59" s="7">
        <v>38.28</v>
      </c>
      <c r="H59" s="14">
        <v>73.991154359944687</v>
      </c>
      <c r="I59" s="16">
        <v>6.13</v>
      </c>
      <c r="J59" s="10">
        <v>381</v>
      </c>
      <c r="K59" s="11">
        <v>38.087875916413154</v>
      </c>
      <c r="L59" s="11">
        <f t="shared" si="2"/>
        <v>1.135838383957414</v>
      </c>
      <c r="M59" s="11">
        <f t="shared" si="2"/>
        <v>17.674072433552212</v>
      </c>
      <c r="N59" s="7">
        <v>11.35838383957414</v>
      </c>
      <c r="O59" s="7">
        <v>176.74072433552212</v>
      </c>
      <c r="P59" s="7">
        <f t="shared" si="1"/>
        <v>15.560376091511683</v>
      </c>
      <c r="Q59" s="2">
        <v>337</v>
      </c>
      <c r="R59" s="8">
        <v>8.0688613055915201</v>
      </c>
      <c r="S59" s="8">
        <v>4.2708333333333296E-3</v>
      </c>
      <c r="T59" s="8">
        <v>35.992034519237897</v>
      </c>
      <c r="U59" s="8">
        <v>0.96096714277598705</v>
      </c>
      <c r="V59" s="8">
        <v>379.04500000000002</v>
      </c>
      <c r="W59" s="8">
        <v>12.805999999999999</v>
      </c>
      <c r="X59" s="8">
        <v>375.99099999999999</v>
      </c>
      <c r="Y59" s="8">
        <v>6.6870000000000003</v>
      </c>
      <c r="Z59" s="8">
        <v>5.593</v>
      </c>
      <c r="AA59" s="8">
        <v>0.996</v>
      </c>
      <c r="AB59" s="8">
        <v>222.428</v>
      </c>
      <c r="AC59" s="8">
        <v>155.73400000000001</v>
      </c>
    </row>
    <row r="60" spans="1:29" ht="15.6" x14ac:dyDescent="0.3">
      <c r="A60" s="4">
        <v>158</v>
      </c>
      <c r="B60" s="2" t="s">
        <v>88</v>
      </c>
      <c r="C60" s="13" t="s">
        <v>47</v>
      </c>
      <c r="D60" s="6" t="s">
        <v>29</v>
      </c>
      <c r="E60" s="2">
        <v>10</v>
      </c>
      <c r="F60" s="2">
        <v>0</v>
      </c>
      <c r="G60" s="7">
        <v>32.24</v>
      </c>
      <c r="H60" s="14">
        <v>56.949934636454181</v>
      </c>
      <c r="I60" s="16">
        <v>6.32</v>
      </c>
      <c r="J60" s="10">
        <v>160.69999999999999</v>
      </c>
      <c r="K60" s="11">
        <v>16.6633945224306</v>
      </c>
      <c r="L60" s="11">
        <f t="shared" si="2"/>
        <v>0.50985266477032842</v>
      </c>
      <c r="M60" s="11">
        <f t="shared" si="2"/>
        <v>7.4233247839590888</v>
      </c>
      <c r="N60" s="7">
        <v>5.0985266477032845</v>
      </c>
      <c r="O60" s="7">
        <v>74.233247839590888</v>
      </c>
      <c r="P60" s="7">
        <f t="shared" si="1"/>
        <v>14.559744994768337</v>
      </c>
      <c r="Q60" s="2">
        <v>257</v>
      </c>
      <c r="R60" s="8">
        <v>7.6551453832049701</v>
      </c>
      <c r="S60" s="8">
        <v>6.2277777777777696E-3</v>
      </c>
      <c r="T60" s="8">
        <v>29.932344049637901</v>
      </c>
      <c r="U60" s="8">
        <v>0.95622088397535498</v>
      </c>
      <c r="V60" s="8">
        <v>283.75700000000001</v>
      </c>
      <c r="W60" s="8">
        <v>10.52</v>
      </c>
      <c r="X60" s="8">
        <v>277.44499999999999</v>
      </c>
      <c r="Y60" s="8">
        <v>5.72</v>
      </c>
      <c r="Z60" s="8">
        <v>5.306</v>
      </c>
      <c r="AA60" s="8">
        <v>0.99399999999999999</v>
      </c>
      <c r="AB60" s="8">
        <v>168.02799999999999</v>
      </c>
      <c r="AC60" s="8">
        <v>100.30800000000001</v>
      </c>
    </row>
    <row r="61" spans="1:29" ht="15.6" x14ac:dyDescent="0.3">
      <c r="A61" s="4">
        <v>159</v>
      </c>
      <c r="B61" s="2" t="s">
        <v>89</v>
      </c>
      <c r="C61" s="13" t="s">
        <v>47</v>
      </c>
      <c r="D61" s="6" t="s">
        <v>31</v>
      </c>
      <c r="E61" s="2">
        <v>10</v>
      </c>
      <c r="F61" s="2">
        <v>0</v>
      </c>
      <c r="G61" s="7">
        <v>5.16</v>
      </c>
      <c r="H61" s="14">
        <v>24.395172931462554</v>
      </c>
      <c r="I61" s="16">
        <v>6.42</v>
      </c>
      <c r="J61" s="10">
        <v>58.5</v>
      </c>
      <c r="K61" s="11">
        <v>12.066279563801134</v>
      </c>
      <c r="L61" s="11">
        <f t="shared" si="2"/>
        <v>0.18520083923250411</v>
      </c>
      <c r="M61" s="11">
        <f t="shared" si="2"/>
        <v>2.784660322257773</v>
      </c>
      <c r="N61" s="7">
        <v>1.852008392325041</v>
      </c>
      <c r="O61" s="7">
        <v>27.84660322257773</v>
      </c>
      <c r="P61" s="7">
        <f t="shared" si="1"/>
        <v>15.035894728111172</v>
      </c>
      <c r="Q61" s="2">
        <v>263</v>
      </c>
      <c r="R61" s="8">
        <v>7.7024155183234297</v>
      </c>
      <c r="S61" s="8">
        <v>5.3749999999999996E-3</v>
      </c>
      <c r="T61" s="8">
        <v>26.668331158466099</v>
      </c>
      <c r="U61" s="8">
        <v>0.95814070630428205</v>
      </c>
      <c r="V61" s="8">
        <v>280.447</v>
      </c>
      <c r="W61" s="8">
        <v>7.3639999999999999</v>
      </c>
      <c r="X61" s="8">
        <v>282.279</v>
      </c>
      <c r="Y61" s="8">
        <v>5.4050000000000002</v>
      </c>
      <c r="Z61" s="8">
        <v>5.3390000000000004</v>
      </c>
      <c r="AA61" s="8">
        <v>0.99399999999999999</v>
      </c>
      <c r="AB61" s="8">
        <v>175.48099999999999</v>
      </c>
      <c r="AC61" s="8">
        <v>104.003</v>
      </c>
    </row>
    <row r="62" spans="1:29" ht="15.6" x14ac:dyDescent="0.3">
      <c r="A62" s="4">
        <v>160</v>
      </c>
      <c r="B62" s="2" t="s">
        <v>90</v>
      </c>
      <c r="C62" s="13" t="s">
        <v>47</v>
      </c>
      <c r="D62" s="6" t="s">
        <v>25</v>
      </c>
      <c r="E62" s="2">
        <v>10</v>
      </c>
      <c r="F62" s="2">
        <v>0</v>
      </c>
      <c r="G62" s="7">
        <v>0.36</v>
      </c>
      <c r="H62" s="14">
        <v>12.088974854932301</v>
      </c>
      <c r="I62" s="16">
        <v>6.44</v>
      </c>
      <c r="J62" s="10">
        <v>42</v>
      </c>
      <c r="K62" s="11">
        <v>7.3016168864452116</v>
      </c>
      <c r="L62" s="11">
        <f t="shared" si="2"/>
        <v>0.21227098178090584</v>
      </c>
      <c r="M62" s="11">
        <f t="shared" si="2"/>
        <v>2.6162510745072605</v>
      </c>
      <c r="N62" s="12">
        <f>0.2782*K62+0.0914</f>
        <v>2.1227098178090582</v>
      </c>
      <c r="O62" s="12">
        <f>4.7627*K62-8.6129</f>
        <v>26.162510745072606</v>
      </c>
      <c r="P62" s="7">
        <f t="shared" si="1"/>
        <v>12.325052876080857</v>
      </c>
      <c r="Q62" s="2">
        <v>551</v>
      </c>
      <c r="R62" s="8">
        <v>8.8605700279385697</v>
      </c>
      <c r="S62" s="8">
        <v>2.6263888888888799E-3</v>
      </c>
      <c r="T62" s="8">
        <v>41.8555225586407</v>
      </c>
      <c r="U62" s="8">
        <v>0.97305722098990399</v>
      </c>
      <c r="V62" s="8">
        <v>696.56500000000005</v>
      </c>
      <c r="W62" s="8">
        <v>25.86</v>
      </c>
      <c r="X62" s="8">
        <v>709.16200000000003</v>
      </c>
      <c r="Y62" s="8">
        <v>13.173999999999999</v>
      </c>
      <c r="Z62" s="8">
        <v>6.1420000000000003</v>
      </c>
      <c r="AA62" s="8">
        <v>0.997</v>
      </c>
      <c r="AB62" s="8">
        <v>396.25799999999998</v>
      </c>
      <c r="AC62" s="8">
        <v>394.505</v>
      </c>
    </row>
    <row r="63" spans="1:29" ht="15.6" x14ac:dyDescent="0.3">
      <c r="A63" s="4">
        <v>161</v>
      </c>
      <c r="B63" s="2" t="s">
        <v>91</v>
      </c>
      <c r="C63" s="13" t="s">
        <v>47</v>
      </c>
      <c r="D63" s="6" t="s">
        <v>27</v>
      </c>
      <c r="E63" s="2">
        <v>50</v>
      </c>
      <c r="F63" s="2">
        <v>0</v>
      </c>
      <c r="G63" s="7">
        <v>20.84</v>
      </c>
      <c r="H63" s="14">
        <v>61.840018566510665</v>
      </c>
      <c r="I63" s="16">
        <v>6.09</v>
      </c>
      <c r="J63" s="10">
        <v>207</v>
      </c>
      <c r="K63" s="11">
        <v>25.492043032075784</v>
      </c>
      <c r="L63" s="11">
        <f t="shared" si="2"/>
        <v>0.74759749068859316</v>
      </c>
      <c r="M63" s="11">
        <f t="shared" si="2"/>
        <v>11.656278242226717</v>
      </c>
      <c r="N63" s="7">
        <v>7.4759749068859325</v>
      </c>
      <c r="O63" s="7">
        <v>116.56278242226718</v>
      </c>
      <c r="P63" s="7">
        <f t="shared" si="1"/>
        <v>15.591649767965931</v>
      </c>
      <c r="Q63" s="2">
        <v>373</v>
      </c>
      <c r="R63" s="8">
        <v>8.2269782989670492</v>
      </c>
      <c r="S63" s="8">
        <v>4.2652777777777698E-3</v>
      </c>
      <c r="T63" s="8">
        <v>35.3159210855938</v>
      </c>
      <c r="U63" s="8">
        <v>0.96300452486448296</v>
      </c>
      <c r="V63" s="8">
        <v>427.45100000000002</v>
      </c>
      <c r="W63" s="8">
        <v>14.708</v>
      </c>
      <c r="X63" s="8">
        <v>427.86</v>
      </c>
      <c r="Y63" s="8">
        <v>7.45</v>
      </c>
      <c r="Z63" s="8">
        <v>5.7030000000000003</v>
      </c>
      <c r="AA63" s="8">
        <v>0.996</v>
      </c>
      <c r="AB63" s="8">
        <v>249.30699999999999</v>
      </c>
      <c r="AC63" s="8">
        <v>185.50299999999999</v>
      </c>
    </row>
    <row r="64" spans="1:29" ht="15.6" x14ac:dyDescent="0.3">
      <c r="A64" s="4">
        <v>162</v>
      </c>
      <c r="B64" s="2" t="s">
        <v>92</v>
      </c>
      <c r="C64" s="13" t="s">
        <v>47</v>
      </c>
      <c r="D64" s="6" t="s">
        <v>29</v>
      </c>
      <c r="E64" s="2">
        <v>50</v>
      </c>
      <c r="F64" s="2">
        <v>0</v>
      </c>
      <c r="G64" s="7">
        <v>21.68</v>
      </c>
      <c r="H64" s="14">
        <v>42.665874961691692</v>
      </c>
      <c r="I64" s="16">
        <v>6.25</v>
      </c>
      <c r="J64" s="10">
        <v>145.4</v>
      </c>
      <c r="K64" s="11">
        <v>14.192441500262142</v>
      </c>
      <c r="L64" s="11">
        <f t="shared" si="2"/>
        <v>0.43075818257339921</v>
      </c>
      <c r="M64" s="11">
        <f t="shared" si="2"/>
        <v>5.8531335240985278</v>
      </c>
      <c r="N64" s="7">
        <v>4.3075818257339922</v>
      </c>
      <c r="O64" s="7">
        <v>58.531335240985285</v>
      </c>
      <c r="P64" s="7">
        <f t="shared" si="1"/>
        <v>13.587979894267432</v>
      </c>
      <c r="Q64" s="2">
        <v>244</v>
      </c>
      <c r="R64" s="8">
        <v>7.59677941145556</v>
      </c>
      <c r="S64" s="8">
        <v>6.0000000000000001E-3</v>
      </c>
      <c r="T64" s="8">
        <v>26.196686739153499</v>
      </c>
      <c r="U64" s="8">
        <v>0.95789068381755904</v>
      </c>
      <c r="V64" s="8">
        <v>253.667</v>
      </c>
      <c r="W64" s="8">
        <v>4.9589999999999996</v>
      </c>
      <c r="X64" s="8">
        <v>256.25099999999998</v>
      </c>
      <c r="Y64" s="8">
        <v>5.218</v>
      </c>
      <c r="Z64" s="8">
        <v>5.266</v>
      </c>
      <c r="AA64" s="8">
        <v>0.99399999999999999</v>
      </c>
      <c r="AB64" s="8">
        <v>161.834</v>
      </c>
      <c r="AC64" s="8">
        <v>92.539000000000001</v>
      </c>
    </row>
    <row r="65" spans="1:29" ht="15.6" x14ac:dyDescent="0.3">
      <c r="A65" s="4">
        <v>163</v>
      </c>
      <c r="B65" s="2" t="s">
        <v>93</v>
      </c>
      <c r="C65" s="13" t="s">
        <v>47</v>
      </c>
      <c r="D65" s="6" t="s">
        <v>31</v>
      </c>
      <c r="E65" s="2">
        <v>50</v>
      </c>
      <c r="F65" s="2">
        <v>0</v>
      </c>
      <c r="G65" s="7">
        <v>1.68</v>
      </c>
      <c r="H65" s="14">
        <v>15.143811593109119</v>
      </c>
      <c r="I65" s="16">
        <v>6.39</v>
      </c>
      <c r="J65" s="10">
        <v>45.5</v>
      </c>
      <c r="K65" s="11">
        <v>7.9957890515340519</v>
      </c>
      <c r="L65" s="11">
        <f t="shared" si="2"/>
        <v>0.16540200464786123</v>
      </c>
      <c r="M65" s="11">
        <f t="shared" si="2"/>
        <v>2.63306438991739</v>
      </c>
      <c r="N65" s="7">
        <v>1.6540200464786121</v>
      </c>
      <c r="O65" s="7">
        <v>26.330643899173904</v>
      </c>
      <c r="P65" s="7">
        <f t="shared" si="1"/>
        <v>15.919180638246504</v>
      </c>
      <c r="Q65" s="2">
        <v>276</v>
      </c>
      <c r="R65" s="8">
        <v>7.8039748244833502</v>
      </c>
      <c r="S65" s="8">
        <v>5.1347222222222202E-3</v>
      </c>
      <c r="T65" s="8">
        <v>24.870630106841698</v>
      </c>
      <c r="U65" s="8">
        <v>0.96244080733576098</v>
      </c>
      <c r="V65" s="8">
        <v>310.02800000000002</v>
      </c>
      <c r="W65" s="8">
        <v>12.641999999999999</v>
      </c>
      <c r="X65" s="8">
        <v>297.637</v>
      </c>
      <c r="Y65" s="8">
        <v>5.24</v>
      </c>
      <c r="Z65" s="8">
        <v>5.4089999999999998</v>
      </c>
      <c r="AA65" s="8">
        <v>0.995</v>
      </c>
      <c r="AB65" s="8">
        <v>191.184</v>
      </c>
      <c r="AC65" s="8">
        <v>112.252</v>
      </c>
    </row>
    <row r="66" spans="1:29" ht="15.6" x14ac:dyDescent="0.3">
      <c r="A66" s="4">
        <v>164</v>
      </c>
      <c r="B66" s="2" t="s">
        <v>94</v>
      </c>
      <c r="C66" s="13" t="s">
        <v>47</v>
      </c>
      <c r="D66" s="6" t="s">
        <v>25</v>
      </c>
      <c r="E66" s="2">
        <v>50</v>
      </c>
      <c r="F66" s="2">
        <v>0</v>
      </c>
      <c r="G66" s="7">
        <v>0.52</v>
      </c>
      <c r="H66" s="14">
        <v>8.6147150949167361</v>
      </c>
      <c r="I66" s="16">
        <v>6.51</v>
      </c>
      <c r="J66" s="10">
        <v>35.5</v>
      </c>
      <c r="K66" s="11">
        <v>10.388315637306183</v>
      </c>
      <c r="L66" s="11">
        <f t="shared" ref="L66:M97" si="3">100*N66/1000</f>
        <v>0.29814294102985806</v>
      </c>
      <c r="M66" s="11">
        <f t="shared" si="3"/>
        <v>4.0863530885798154</v>
      </c>
      <c r="N66" s="12">
        <f>0.2782*K66+0.0914</f>
        <v>2.9814294102985803</v>
      </c>
      <c r="O66" s="12">
        <f>4.7627*K66-8.6129</f>
        <v>40.863530885798156</v>
      </c>
      <c r="P66" s="7">
        <f t="shared" ref="P66:P129" si="4">O66/N66</f>
        <v>13.706019919386858</v>
      </c>
      <c r="Q66" s="2">
        <v>403</v>
      </c>
      <c r="R66" s="8">
        <v>8.4159741320221002</v>
      </c>
      <c r="S66" s="8">
        <v>3.3208333333333302E-3</v>
      </c>
      <c r="T66" s="8">
        <v>36.666405767836899</v>
      </c>
      <c r="U66" s="8">
        <v>0.97242380895982605</v>
      </c>
      <c r="V66" s="8">
        <v>440.529</v>
      </c>
      <c r="W66" s="8">
        <v>10.768000000000001</v>
      </c>
      <c r="X66" s="8">
        <v>444.18</v>
      </c>
      <c r="Y66" s="8">
        <v>6.8369999999999997</v>
      </c>
      <c r="Z66" s="8">
        <v>5.8339999999999996</v>
      </c>
      <c r="AA66" s="8">
        <v>0.997</v>
      </c>
      <c r="AB66" s="8">
        <v>298.01299999999998</v>
      </c>
      <c r="AC66" s="8">
        <v>212.96700000000001</v>
      </c>
    </row>
    <row r="67" spans="1:29" ht="15.6" x14ac:dyDescent="0.3">
      <c r="A67" s="4">
        <v>26</v>
      </c>
      <c r="B67" s="2" t="s">
        <v>95</v>
      </c>
      <c r="C67" s="17" t="s">
        <v>96</v>
      </c>
      <c r="D67" s="6" t="s">
        <v>27</v>
      </c>
      <c r="E67" s="2">
        <v>0</v>
      </c>
      <c r="F67" s="2">
        <v>0.1</v>
      </c>
      <c r="G67" s="7">
        <v>18.920000000000002</v>
      </c>
      <c r="H67" s="8">
        <v>57.127355389574909</v>
      </c>
      <c r="I67" s="9">
        <v>5.81</v>
      </c>
      <c r="J67" s="10">
        <v>191.4</v>
      </c>
      <c r="K67" s="11">
        <v>29.827877823102128</v>
      </c>
      <c r="L67" s="11">
        <f t="shared" si="3"/>
        <v>0.7835829638354932</v>
      </c>
      <c r="M67" s="11">
        <f t="shared" si="3"/>
        <v>11.968617392022557</v>
      </c>
      <c r="N67" s="7">
        <v>7.8358296383549311</v>
      </c>
      <c r="O67" s="7">
        <v>119.68617392022557</v>
      </c>
      <c r="P67" s="7">
        <f t="shared" si="4"/>
        <v>15.274218486627628</v>
      </c>
      <c r="Q67" s="2">
        <v>250</v>
      </c>
      <c r="R67" s="8">
        <v>7.5984375740386998</v>
      </c>
      <c r="S67" s="8">
        <v>6.3402777777777702E-3</v>
      </c>
      <c r="T67" s="8">
        <v>27.009565557377599</v>
      </c>
      <c r="U67" s="8">
        <v>0.95388442650515803</v>
      </c>
      <c r="V67" s="8">
        <v>278.75</v>
      </c>
      <c r="W67" s="8">
        <v>11.16</v>
      </c>
      <c r="X67" s="8">
        <v>270.774</v>
      </c>
      <c r="Y67" s="8">
        <v>5.5819999999999999</v>
      </c>
      <c r="Z67" s="8">
        <v>5.2670000000000003</v>
      </c>
      <c r="AA67" s="8">
        <v>0.99399999999999999</v>
      </c>
      <c r="AB67" s="8">
        <v>159.43299999999999</v>
      </c>
      <c r="AC67" s="8">
        <v>96.084999999999994</v>
      </c>
    </row>
    <row r="68" spans="1:29" ht="15.6" x14ac:dyDescent="0.3">
      <c r="A68" s="4">
        <v>27</v>
      </c>
      <c r="B68" s="2" t="s">
        <v>97</v>
      </c>
      <c r="C68" s="17" t="s">
        <v>96</v>
      </c>
      <c r="D68" s="6" t="s">
        <v>29</v>
      </c>
      <c r="E68" s="2">
        <v>0</v>
      </c>
      <c r="F68" s="2">
        <v>0.1</v>
      </c>
      <c r="G68" s="7">
        <v>9.8800000000000008</v>
      </c>
      <c r="H68" s="8">
        <v>22.556831497539257</v>
      </c>
      <c r="I68" s="9">
        <v>5.88</v>
      </c>
      <c r="J68" s="10">
        <v>77.7</v>
      </c>
      <c r="K68" s="11">
        <v>9.4936400409376187</v>
      </c>
      <c r="L68" s="11">
        <f t="shared" si="3"/>
        <v>0.26272909268930172</v>
      </c>
      <c r="M68" s="11">
        <f t="shared" si="3"/>
        <v>3.8109869502158369</v>
      </c>
      <c r="N68" s="7">
        <v>2.6272909268930174</v>
      </c>
      <c r="O68" s="7">
        <v>38.109869502158368</v>
      </c>
      <c r="P68" s="7">
        <f t="shared" si="4"/>
        <v>14.505386180138927</v>
      </c>
      <c r="Q68" s="2">
        <v>178</v>
      </c>
      <c r="R68" s="8">
        <v>7.1901923557585699</v>
      </c>
      <c r="S68" s="8">
        <v>7.6180555555555498E-3</v>
      </c>
      <c r="T68" s="8">
        <v>21.157506438166902</v>
      </c>
      <c r="U68" s="8">
        <v>0.961804272738639</v>
      </c>
      <c r="V68" s="8">
        <v>181.9</v>
      </c>
      <c r="W68" s="8">
        <v>3.1139999999999999</v>
      </c>
      <c r="X68" s="8">
        <v>181.8</v>
      </c>
      <c r="Y68" s="8">
        <v>5.2009999999999996</v>
      </c>
      <c r="Z68" s="8">
        <v>4.984</v>
      </c>
      <c r="AA68" s="8">
        <v>0.99199999999999999</v>
      </c>
      <c r="AB68" s="8">
        <v>126.783</v>
      </c>
      <c r="AC68" s="8">
        <v>57.784999999999997</v>
      </c>
    </row>
    <row r="69" spans="1:29" ht="15.6" x14ac:dyDescent="0.3">
      <c r="A69" s="4">
        <v>28</v>
      </c>
      <c r="B69" s="2" t="s">
        <v>98</v>
      </c>
      <c r="C69" s="17" t="s">
        <v>96</v>
      </c>
      <c r="D69" s="6" t="s">
        <v>31</v>
      </c>
      <c r="E69" s="2">
        <v>0</v>
      </c>
      <c r="F69" s="2">
        <v>0.1</v>
      </c>
      <c r="G69" s="7">
        <v>2.52</v>
      </c>
      <c r="H69" s="8">
        <v>8.4300761728038918</v>
      </c>
      <c r="I69" s="9">
        <v>6.2</v>
      </c>
      <c r="J69" s="10">
        <v>44.4</v>
      </c>
      <c r="K69" s="11">
        <v>4.1354844980075693</v>
      </c>
      <c r="L69" s="11">
        <f t="shared" si="3"/>
        <v>8.9466708262426087E-2</v>
      </c>
      <c r="M69" s="11">
        <f t="shared" si="3"/>
        <v>1.2198656629407754</v>
      </c>
      <c r="N69" s="7">
        <v>0.89466708262426087</v>
      </c>
      <c r="O69" s="7">
        <v>12.198656629407754</v>
      </c>
      <c r="P69" s="7">
        <f t="shared" si="4"/>
        <v>13.634855765148233</v>
      </c>
      <c r="Q69" s="2">
        <v>181</v>
      </c>
      <c r="R69" s="8">
        <v>7.1859794587994097</v>
      </c>
      <c r="S69" s="8">
        <v>8.2874999999999997E-3</v>
      </c>
      <c r="T69" s="8">
        <v>25.0763733403539</v>
      </c>
      <c r="U69" s="8">
        <v>0.95815028295123295</v>
      </c>
      <c r="V69" s="8">
        <v>186.714</v>
      </c>
      <c r="W69" s="8">
        <v>3.9889999999999999</v>
      </c>
      <c r="X69" s="8">
        <v>186.315</v>
      </c>
      <c r="Y69" s="8">
        <v>5.56</v>
      </c>
      <c r="Z69" s="8">
        <v>4.9809999999999999</v>
      </c>
      <c r="AA69" s="8">
        <v>0.99199999999999999</v>
      </c>
      <c r="AB69" s="8">
        <v>125.414</v>
      </c>
      <c r="AC69" s="8">
        <v>59.203000000000003</v>
      </c>
    </row>
    <row r="70" spans="1:29" ht="15.6" x14ac:dyDescent="0.3">
      <c r="A70" s="4">
        <v>29</v>
      </c>
      <c r="B70" s="2" t="s">
        <v>99</v>
      </c>
      <c r="C70" s="17" t="s">
        <v>96</v>
      </c>
      <c r="D70" s="6" t="s">
        <v>25</v>
      </c>
      <c r="E70" s="2">
        <v>0</v>
      </c>
      <c r="F70" s="2">
        <v>0.1</v>
      </c>
      <c r="G70" s="7">
        <v>3</v>
      </c>
      <c r="H70" s="8">
        <v>8.251876216065968</v>
      </c>
      <c r="I70" s="9">
        <v>6.56</v>
      </c>
      <c r="J70" s="10">
        <v>47.3</v>
      </c>
      <c r="K70" s="11">
        <v>3.5969387755102482</v>
      </c>
      <c r="L70" s="11">
        <f t="shared" si="3"/>
        <v>0.10920683673469508</v>
      </c>
      <c r="M70" s="11">
        <f t="shared" si="3"/>
        <v>0.85182403061226564</v>
      </c>
      <c r="N70" s="12">
        <f>0.2782*K70+0.0914</f>
        <v>1.0920683673469509</v>
      </c>
      <c r="O70" s="12">
        <f>4.7627*K70-8.6129</f>
        <v>8.5182403061226566</v>
      </c>
      <c r="P70" s="7">
        <f t="shared" si="4"/>
        <v>7.8000980165891072</v>
      </c>
      <c r="Q70" s="2">
        <v>240</v>
      </c>
      <c r="R70" s="8">
        <v>7.4925213552413803</v>
      </c>
      <c r="S70" s="8">
        <v>6.85138888888888E-3</v>
      </c>
      <c r="T70" s="8">
        <v>27.568115035023698</v>
      </c>
      <c r="U70" s="8">
        <v>0.94759390744608496</v>
      </c>
      <c r="V70" s="8">
        <v>268.286</v>
      </c>
      <c r="W70" s="8">
        <v>11.101000000000001</v>
      </c>
      <c r="X70" s="8">
        <v>263.399</v>
      </c>
      <c r="Y70" s="8">
        <v>6.24</v>
      </c>
      <c r="Z70" s="8">
        <v>5.1929999999999996</v>
      </c>
      <c r="AA70" s="8">
        <v>0.99299999999999999</v>
      </c>
      <c r="AB70" s="8">
        <v>145.98500000000001</v>
      </c>
      <c r="AC70" s="8">
        <v>90.212000000000003</v>
      </c>
    </row>
    <row r="71" spans="1:29" ht="15.6" x14ac:dyDescent="0.3">
      <c r="A71" s="4">
        <v>30</v>
      </c>
      <c r="B71" s="2" t="s">
        <v>100</v>
      </c>
      <c r="C71" s="17" t="s">
        <v>96</v>
      </c>
      <c r="D71" s="6" t="s">
        <v>27</v>
      </c>
      <c r="E71" s="2">
        <v>0.1</v>
      </c>
      <c r="F71" s="2">
        <v>0.1</v>
      </c>
      <c r="G71" s="7">
        <v>7</v>
      </c>
      <c r="H71" s="8">
        <v>72.676970862875635</v>
      </c>
      <c r="I71" s="9">
        <v>5.84</v>
      </c>
      <c r="J71" s="10">
        <v>216</v>
      </c>
      <c r="K71" s="11">
        <v>39.995138551288285</v>
      </c>
      <c r="L71" s="11">
        <f t="shared" si="3"/>
        <v>4.6859719125572408</v>
      </c>
      <c r="M71" s="11">
        <f t="shared" si="3"/>
        <v>19.860267462522629</v>
      </c>
      <c r="N71" s="7">
        <v>46.859719125572411</v>
      </c>
      <c r="O71" s="7">
        <v>198.60267462522629</v>
      </c>
      <c r="P71" s="7">
        <f t="shared" si="4"/>
        <v>4.2382386905269414</v>
      </c>
      <c r="Q71" s="2">
        <v>284</v>
      </c>
      <c r="R71" s="8">
        <v>7.8714400392982897</v>
      </c>
      <c r="S71" s="8">
        <v>4.8805555555555503E-3</v>
      </c>
      <c r="T71" s="8">
        <v>29.658949476355499</v>
      </c>
      <c r="U71" s="8">
        <v>0.96585083240922598</v>
      </c>
      <c r="V71" s="8">
        <v>299.43799999999999</v>
      </c>
      <c r="W71" s="8">
        <v>6.7370000000000001</v>
      </c>
      <c r="X71" s="8">
        <v>299.36</v>
      </c>
      <c r="Y71" s="8">
        <v>4.6989999999999998</v>
      </c>
      <c r="Z71" s="8">
        <v>5.4560000000000004</v>
      </c>
      <c r="AA71" s="8">
        <v>0.995</v>
      </c>
      <c r="AB71" s="8">
        <v>200.94900000000001</v>
      </c>
      <c r="AC71" s="8">
        <v>117.498</v>
      </c>
    </row>
    <row r="72" spans="1:29" ht="15.6" x14ac:dyDescent="0.3">
      <c r="A72" s="4">
        <v>31</v>
      </c>
      <c r="B72" s="2" t="s">
        <v>101</v>
      </c>
      <c r="C72" s="17" t="s">
        <v>96</v>
      </c>
      <c r="D72" s="6" t="s">
        <v>29</v>
      </c>
      <c r="E72" s="2">
        <v>0.1</v>
      </c>
      <c r="F72" s="2">
        <v>0.1</v>
      </c>
      <c r="G72" s="7">
        <v>11.6</v>
      </c>
      <c r="H72" s="8">
        <v>24.614734179915139</v>
      </c>
      <c r="I72" s="9">
        <v>6.22</v>
      </c>
      <c r="J72" s="10">
        <v>79.400000000000006</v>
      </c>
      <c r="K72" s="11">
        <v>22.278846153846136</v>
      </c>
      <c r="L72" s="11">
        <f t="shared" si="3"/>
        <v>0.33887065541733119</v>
      </c>
      <c r="M72" s="11">
        <f t="shared" si="3"/>
        <v>4.7249682117783829</v>
      </c>
      <c r="N72" s="7">
        <v>3.3887065541733117</v>
      </c>
      <c r="O72" s="7">
        <v>47.249682117783834</v>
      </c>
      <c r="P72" s="7">
        <f t="shared" si="4"/>
        <v>13.943279349341767</v>
      </c>
      <c r="Q72" s="2">
        <v>263</v>
      </c>
      <c r="R72" s="8">
        <v>7.6291246691014898</v>
      </c>
      <c r="S72" s="8">
        <v>6.4722222222222204E-3</v>
      </c>
      <c r="T72" s="8">
        <v>25.4011673417568</v>
      </c>
      <c r="U72" s="8">
        <v>0.94902370321971796</v>
      </c>
      <c r="V72" s="8">
        <v>293.35700000000003</v>
      </c>
      <c r="W72" s="8">
        <v>11.202999999999999</v>
      </c>
      <c r="X72" s="8">
        <v>287.85199999999998</v>
      </c>
      <c r="Y72" s="8">
        <v>6.1749999999999998</v>
      </c>
      <c r="Z72" s="8">
        <v>5.2880000000000003</v>
      </c>
      <c r="AA72" s="8">
        <v>0.99399999999999999</v>
      </c>
      <c r="AB72" s="8">
        <v>155.34</v>
      </c>
      <c r="AC72" s="8">
        <v>104.003</v>
      </c>
    </row>
    <row r="73" spans="1:29" ht="15.6" x14ac:dyDescent="0.3">
      <c r="A73" s="4">
        <v>32</v>
      </c>
      <c r="B73" s="2" t="s">
        <v>102</v>
      </c>
      <c r="C73" s="17" t="s">
        <v>96</v>
      </c>
      <c r="D73" s="6" t="s">
        <v>31</v>
      </c>
      <c r="E73" s="2">
        <v>0.1</v>
      </c>
      <c r="F73" s="2">
        <v>0.1</v>
      </c>
      <c r="G73" s="7">
        <v>5.04</v>
      </c>
      <c r="H73" s="8">
        <v>12.219864456487585</v>
      </c>
      <c r="I73" s="9">
        <v>6.43</v>
      </c>
      <c r="J73" s="10">
        <v>55.1</v>
      </c>
      <c r="K73" s="11">
        <v>5.4726617264170363</v>
      </c>
      <c r="L73" s="11">
        <f t="shared" si="3"/>
        <v>0.14068911393033087</v>
      </c>
      <c r="M73" s="11">
        <f t="shared" si="3"/>
        <v>1.793560039264561</v>
      </c>
      <c r="N73" s="7">
        <v>1.4068911393033088</v>
      </c>
      <c r="O73" s="7">
        <v>17.935600392645611</v>
      </c>
      <c r="P73" s="7">
        <f t="shared" si="4"/>
        <v>12.7483924602207</v>
      </c>
      <c r="Q73" s="2">
        <v>206</v>
      </c>
      <c r="R73" s="8">
        <v>7.2875554494688197</v>
      </c>
      <c r="S73" s="8">
        <v>7.9916666666666608E-3</v>
      </c>
      <c r="T73" s="8">
        <v>26.519445473750402</v>
      </c>
      <c r="U73" s="8">
        <v>0.94809795741201996</v>
      </c>
      <c r="V73" s="8">
        <v>223.22200000000001</v>
      </c>
      <c r="W73" s="8">
        <v>8.2070000000000007</v>
      </c>
      <c r="X73" s="8">
        <v>219.43100000000001</v>
      </c>
      <c r="Y73" s="8">
        <v>5.7709999999999999</v>
      </c>
      <c r="Z73" s="8">
        <v>5.0510000000000002</v>
      </c>
      <c r="AA73" s="8">
        <v>0.99199999999999999</v>
      </c>
      <c r="AB73" s="8">
        <v>127.547</v>
      </c>
      <c r="AC73" s="8">
        <v>71.605999999999995</v>
      </c>
    </row>
    <row r="74" spans="1:29" ht="15.6" x14ac:dyDescent="0.3">
      <c r="A74" s="4">
        <v>33</v>
      </c>
      <c r="B74" s="2" t="s">
        <v>103</v>
      </c>
      <c r="C74" s="17" t="s">
        <v>96</v>
      </c>
      <c r="D74" s="6" t="s">
        <v>25</v>
      </c>
      <c r="E74" s="2">
        <v>0.1</v>
      </c>
      <c r="F74" s="2">
        <v>0.1</v>
      </c>
      <c r="G74" s="7">
        <v>1.96</v>
      </c>
      <c r="H74" s="8">
        <v>6.6023783653265715</v>
      </c>
      <c r="I74" s="9">
        <v>6.64</v>
      </c>
      <c r="J74" s="10">
        <v>40.5</v>
      </c>
      <c r="K74" s="11">
        <v>3.2308831697834068</v>
      </c>
      <c r="L74" s="11">
        <f t="shared" si="3"/>
        <v>9.9023169783374387E-2</v>
      </c>
      <c r="M74" s="11">
        <f t="shared" si="3"/>
        <v>0.67748272727274317</v>
      </c>
      <c r="N74" s="12">
        <f>0.2782*K74+0.0914</f>
        <v>0.99023169783374387</v>
      </c>
      <c r="O74" s="12">
        <f>4.7627*K74-8.6129</f>
        <v>6.7748272727274319</v>
      </c>
      <c r="P74" s="7">
        <f t="shared" si="4"/>
        <v>6.8416586618548134</v>
      </c>
      <c r="Q74" s="2">
        <v>279</v>
      </c>
      <c r="R74" s="8">
        <v>7.7149786534875</v>
      </c>
      <c r="S74" s="8">
        <v>5.8305555555555498E-3</v>
      </c>
      <c r="T74" s="8">
        <v>36.105337876662297</v>
      </c>
      <c r="U74" s="8">
        <v>0.94963853410879595</v>
      </c>
      <c r="V74" s="8">
        <v>314.88200000000001</v>
      </c>
      <c r="W74" s="8">
        <v>12.102</v>
      </c>
      <c r="X74" s="8">
        <v>314.68400000000003</v>
      </c>
      <c r="Y74" s="8">
        <v>6.8</v>
      </c>
      <c r="Z74" s="8">
        <v>5.3479999999999999</v>
      </c>
      <c r="AA74" s="8">
        <v>0.99399999999999999</v>
      </c>
      <c r="AB74" s="8">
        <v>170.334</v>
      </c>
      <c r="AC74" s="8">
        <v>114.20399999999999</v>
      </c>
    </row>
    <row r="75" spans="1:29" ht="15.6" x14ac:dyDescent="0.3">
      <c r="A75" s="4">
        <v>34</v>
      </c>
      <c r="B75" s="2" t="s">
        <v>104</v>
      </c>
      <c r="C75" s="17" t="s">
        <v>96</v>
      </c>
      <c r="D75" s="6" t="s">
        <v>27</v>
      </c>
      <c r="E75" s="2">
        <v>0.1</v>
      </c>
      <c r="F75" s="2">
        <v>0</v>
      </c>
      <c r="G75" s="7">
        <v>23.08</v>
      </c>
      <c r="H75" s="8">
        <v>61.419375740021522</v>
      </c>
      <c r="I75" s="9">
        <v>6.1</v>
      </c>
      <c r="J75" s="10">
        <v>206</v>
      </c>
      <c r="K75" s="11">
        <v>30.684005201560481</v>
      </c>
      <c r="L75" s="11">
        <f t="shared" si="3"/>
        <v>0.78156038836627306</v>
      </c>
      <c r="M75" s="11">
        <f t="shared" si="3"/>
        <v>10.829058721371474</v>
      </c>
      <c r="N75" s="7">
        <v>7.8156038836627308</v>
      </c>
      <c r="O75" s="7">
        <v>108.29058721371474</v>
      </c>
      <c r="P75" s="7">
        <f t="shared" si="4"/>
        <v>13.855690337643503</v>
      </c>
      <c r="Q75" s="2" t="s">
        <v>36</v>
      </c>
      <c r="R75" s="8" t="s">
        <v>36</v>
      </c>
      <c r="S75" s="8" t="s">
        <v>36</v>
      </c>
      <c r="T75" s="8" t="s">
        <v>36</v>
      </c>
      <c r="U75" s="8" t="s">
        <v>36</v>
      </c>
      <c r="V75" s="8" t="s">
        <v>36</v>
      </c>
      <c r="W75" s="8" t="s">
        <v>36</v>
      </c>
      <c r="X75" s="8" t="s">
        <v>36</v>
      </c>
      <c r="Y75" s="8" t="s">
        <v>36</v>
      </c>
      <c r="Z75" s="8" t="s">
        <v>36</v>
      </c>
      <c r="AA75" s="8" t="s">
        <v>36</v>
      </c>
      <c r="AB75" s="8" t="s">
        <v>36</v>
      </c>
      <c r="AC75" s="8" t="s">
        <v>36</v>
      </c>
    </row>
    <row r="76" spans="1:29" ht="15.6" x14ac:dyDescent="0.3">
      <c r="A76" s="4">
        <v>35</v>
      </c>
      <c r="B76" s="2" t="s">
        <v>105</v>
      </c>
      <c r="C76" s="17" t="s">
        <v>96</v>
      </c>
      <c r="D76" s="6" t="s">
        <v>29</v>
      </c>
      <c r="E76" s="2">
        <v>0.1</v>
      </c>
      <c r="F76" s="2">
        <v>0</v>
      </c>
      <c r="G76" s="7">
        <v>8.7200000000000006</v>
      </c>
      <c r="H76" s="8">
        <v>19.690910064157954</v>
      </c>
      <c r="I76" s="9">
        <v>6.27</v>
      </c>
      <c r="J76" s="10">
        <v>69.2</v>
      </c>
      <c r="K76" s="11">
        <v>7.2706376174295517</v>
      </c>
      <c r="L76" s="11">
        <f t="shared" si="3"/>
        <v>0.22647218772015157</v>
      </c>
      <c r="M76" s="11">
        <f t="shared" si="3"/>
        <v>3.0545765504180267</v>
      </c>
      <c r="N76" s="7">
        <v>2.2647218772015156</v>
      </c>
      <c r="O76" s="7">
        <v>30.545765504180267</v>
      </c>
      <c r="P76" s="7">
        <f t="shared" si="4"/>
        <v>13.487645353576587</v>
      </c>
      <c r="Q76" s="2">
        <v>270</v>
      </c>
      <c r="R76" s="8">
        <v>7.7149061587742498</v>
      </c>
      <c r="S76" s="8">
        <v>5.65555555555555E-3</v>
      </c>
      <c r="T76" s="8">
        <v>26.120157414604801</v>
      </c>
      <c r="U76" s="8">
        <v>0.95519156851758202</v>
      </c>
      <c r="V76" s="8">
        <v>304</v>
      </c>
      <c r="W76" s="8">
        <v>12.391</v>
      </c>
      <c r="X76" s="8">
        <v>295.39</v>
      </c>
      <c r="Y76" s="8">
        <v>5.7050000000000001</v>
      </c>
      <c r="Z76" s="8">
        <v>5.3479999999999999</v>
      </c>
      <c r="AA76" s="8">
        <v>0.99399999999999999</v>
      </c>
      <c r="AB76" s="8">
        <v>171.22499999999999</v>
      </c>
      <c r="AC76" s="8">
        <v>108.40300000000001</v>
      </c>
    </row>
    <row r="77" spans="1:29" ht="15.6" x14ac:dyDescent="0.3">
      <c r="A77" s="4">
        <v>36</v>
      </c>
      <c r="B77" s="2" t="s">
        <v>106</v>
      </c>
      <c r="C77" s="17" t="s">
        <v>96</v>
      </c>
      <c r="D77" s="6" t="s">
        <v>31</v>
      </c>
      <c r="E77" s="2">
        <v>0.1</v>
      </c>
      <c r="F77" s="2">
        <v>0</v>
      </c>
      <c r="G77" s="7">
        <v>5.04</v>
      </c>
      <c r="H77" s="8">
        <v>12.971370332622996</v>
      </c>
      <c r="I77" s="9">
        <v>6.5</v>
      </c>
      <c r="J77" s="10">
        <v>62.3</v>
      </c>
      <c r="K77" s="11">
        <v>4.6362909672262393</v>
      </c>
      <c r="L77" s="11">
        <f t="shared" si="3"/>
        <v>0.10111306486867827</v>
      </c>
      <c r="M77" s="11">
        <f t="shared" si="3"/>
        <v>1.3010495407237666</v>
      </c>
      <c r="N77" s="7">
        <v>1.0111306486867826</v>
      </c>
      <c r="O77" s="7">
        <v>13.010495407237666</v>
      </c>
      <c r="P77" s="7">
        <f t="shared" si="4"/>
        <v>12.867274297475994</v>
      </c>
      <c r="Q77" s="2">
        <v>215</v>
      </c>
      <c r="R77" s="8">
        <v>7.4195596108321302</v>
      </c>
      <c r="S77" s="8">
        <v>6.84861111111111E-3</v>
      </c>
      <c r="T77" s="8">
        <v>22.344780743797699</v>
      </c>
      <c r="U77" s="8">
        <v>0.95758582096020695</v>
      </c>
      <c r="V77" s="8">
        <v>230.75</v>
      </c>
      <c r="W77" s="8">
        <v>7.9</v>
      </c>
      <c r="X77" s="8">
        <v>225.83</v>
      </c>
      <c r="Y77" s="8">
        <v>5.2430000000000003</v>
      </c>
      <c r="Z77" s="8">
        <v>5.1429999999999998</v>
      </c>
      <c r="AA77" s="8">
        <v>0.99299999999999999</v>
      </c>
      <c r="AB77" s="8">
        <v>145.33699999999999</v>
      </c>
      <c r="AC77" s="8">
        <v>76.331999999999994</v>
      </c>
    </row>
    <row r="78" spans="1:29" ht="15.6" x14ac:dyDescent="0.3">
      <c r="A78" s="4">
        <v>37</v>
      </c>
      <c r="B78" s="2" t="s">
        <v>107</v>
      </c>
      <c r="C78" s="17" t="s">
        <v>96</v>
      </c>
      <c r="D78" s="6" t="s">
        <v>25</v>
      </c>
      <c r="E78" s="2">
        <v>0.1</v>
      </c>
      <c r="F78" s="2">
        <v>0</v>
      </c>
      <c r="G78" s="7">
        <v>1.76</v>
      </c>
      <c r="H78" s="8">
        <v>7.8814317408900498</v>
      </c>
      <c r="I78" s="9">
        <v>6.75</v>
      </c>
      <c r="J78" s="10">
        <v>40.299999999999997</v>
      </c>
      <c r="K78" s="11">
        <v>3.0600605068690228</v>
      </c>
      <c r="L78" s="11">
        <f t="shared" si="3"/>
        <v>9.4270883301096217E-2</v>
      </c>
      <c r="M78" s="11">
        <f t="shared" si="3"/>
        <v>0.59612501760650949</v>
      </c>
      <c r="N78" s="12">
        <f>0.2782*K78+0.0914</f>
        <v>0.9427088330109622</v>
      </c>
      <c r="O78" s="12">
        <f>4.7627*K78-8.6129</f>
        <v>5.9612501760650947</v>
      </c>
      <c r="P78" s="7">
        <f t="shared" si="4"/>
        <v>6.3235327466118854</v>
      </c>
      <c r="Q78" s="2">
        <v>261</v>
      </c>
      <c r="R78" s="8">
        <v>7.6361856506876702</v>
      </c>
      <c r="S78" s="8">
        <v>5.8041666666666597E-3</v>
      </c>
      <c r="T78" s="8">
        <v>27.694177261347701</v>
      </c>
      <c r="U78" s="8">
        <v>0.95120516532585297</v>
      </c>
      <c r="V78" s="8">
        <v>281.20400000000001</v>
      </c>
      <c r="W78" s="8">
        <v>8.0920000000000005</v>
      </c>
      <c r="X78" s="8">
        <v>283.86200000000002</v>
      </c>
      <c r="Y78" s="8">
        <v>6.0250000000000004</v>
      </c>
      <c r="Z78" s="8">
        <v>5.2930000000000001</v>
      </c>
      <c r="AA78" s="8">
        <v>0.99399999999999999</v>
      </c>
      <c r="AB78" s="8">
        <v>161.363</v>
      </c>
      <c r="AC78" s="8">
        <v>102.76300000000001</v>
      </c>
    </row>
    <row r="79" spans="1:29" ht="15.6" x14ac:dyDescent="0.3">
      <c r="A79" s="4">
        <v>38</v>
      </c>
      <c r="B79" s="2" t="s">
        <v>108</v>
      </c>
      <c r="C79" s="17" t="s">
        <v>96</v>
      </c>
      <c r="D79" s="6" t="s">
        <v>27</v>
      </c>
      <c r="E79" s="2">
        <v>0</v>
      </c>
      <c r="F79" s="2">
        <v>1</v>
      </c>
      <c r="G79" s="7">
        <v>23.04</v>
      </c>
      <c r="H79" s="8">
        <v>47.005128866077079</v>
      </c>
      <c r="I79" s="9">
        <v>5.97</v>
      </c>
      <c r="J79" s="10">
        <v>177.4</v>
      </c>
      <c r="K79" s="11">
        <v>18.725139220365946</v>
      </c>
      <c r="L79" s="11">
        <f t="shared" si="3"/>
        <v>0.48679365684196035</v>
      </c>
      <c r="M79" s="11">
        <f t="shared" si="3"/>
        <v>7.0444996414409635</v>
      </c>
      <c r="N79" s="7">
        <v>4.8679365684196032</v>
      </c>
      <c r="O79" s="7">
        <v>70.44499641440963</v>
      </c>
      <c r="P79" s="7">
        <f t="shared" si="4"/>
        <v>14.471223160839154</v>
      </c>
      <c r="Q79" s="2">
        <v>318</v>
      </c>
      <c r="R79" s="8">
        <v>7.94564620769067</v>
      </c>
      <c r="S79" s="8">
        <v>4.8861111111111102E-3</v>
      </c>
      <c r="T79" s="8">
        <v>30.400787012553</v>
      </c>
      <c r="U79" s="8">
        <v>0.95582317836434405</v>
      </c>
      <c r="V79" s="8">
        <v>364.56900000000002</v>
      </c>
      <c r="W79" s="8">
        <v>14.218</v>
      </c>
      <c r="X79" s="8">
        <v>357.70600000000002</v>
      </c>
      <c r="Y79" s="8">
        <v>6.6470000000000002</v>
      </c>
      <c r="Z79" s="8">
        <v>5.508</v>
      </c>
      <c r="AA79" s="8">
        <v>0.995</v>
      </c>
      <c r="AB79" s="8">
        <v>198.40199999999999</v>
      </c>
      <c r="AC79" s="8">
        <v>141.30199999999999</v>
      </c>
    </row>
    <row r="80" spans="1:29" ht="15.6" x14ac:dyDescent="0.3">
      <c r="A80" s="4">
        <v>39</v>
      </c>
      <c r="B80" s="2" t="s">
        <v>109</v>
      </c>
      <c r="C80" s="17" t="s">
        <v>96</v>
      </c>
      <c r="D80" s="6" t="s">
        <v>29</v>
      </c>
      <c r="E80" s="2">
        <v>0</v>
      </c>
      <c r="F80" s="2">
        <v>1</v>
      </c>
      <c r="G80" s="7">
        <v>15.24</v>
      </c>
      <c r="H80" s="8">
        <v>24.577016608889121</v>
      </c>
      <c r="I80" s="9">
        <v>6.1</v>
      </c>
      <c r="J80" s="10">
        <v>121.4</v>
      </c>
      <c r="K80" s="11">
        <v>11.907104900610117</v>
      </c>
      <c r="L80" s="11">
        <f t="shared" si="3"/>
        <v>0.33445399524824454</v>
      </c>
      <c r="M80" s="11">
        <f t="shared" si="3"/>
        <v>4.7731325097018207</v>
      </c>
      <c r="N80" s="7">
        <v>3.3445399524824455</v>
      </c>
      <c r="O80" s="7">
        <v>47.731325097018207</v>
      </c>
      <c r="P80" s="7">
        <f t="shared" si="4"/>
        <v>14.271417227828357</v>
      </c>
      <c r="Q80" s="2">
        <v>197</v>
      </c>
      <c r="R80" s="8">
        <v>7.3174299953393698</v>
      </c>
      <c r="S80" s="8">
        <v>7.3513888888888899E-3</v>
      </c>
      <c r="T80" s="8">
        <v>21.689125430097899</v>
      </c>
      <c r="U80" s="8">
        <v>0.96003414417369703</v>
      </c>
      <c r="V80" s="8">
        <v>209.667</v>
      </c>
      <c r="W80" s="8">
        <v>7.5129999999999999</v>
      </c>
      <c r="X80" s="8">
        <v>203.54499999999999</v>
      </c>
      <c r="Y80" s="8">
        <v>5.5170000000000003</v>
      </c>
      <c r="Z80" s="8">
        <v>5.0720000000000001</v>
      </c>
      <c r="AA80" s="8">
        <v>0.99299999999999999</v>
      </c>
      <c r="AB80" s="8">
        <v>137.352</v>
      </c>
      <c r="AC80" s="8">
        <v>67.02</v>
      </c>
    </row>
    <row r="81" spans="1:29" ht="15.6" x14ac:dyDescent="0.3">
      <c r="A81" s="4">
        <v>40</v>
      </c>
      <c r="B81" s="2" t="s">
        <v>110</v>
      </c>
      <c r="C81" s="17" t="s">
        <v>96</v>
      </c>
      <c r="D81" s="6" t="s">
        <v>31</v>
      </c>
      <c r="E81" s="2">
        <v>0</v>
      </c>
      <c r="F81" s="2">
        <v>1</v>
      </c>
      <c r="G81" s="7">
        <v>7.16</v>
      </c>
      <c r="H81" s="8">
        <v>10.41553629838622</v>
      </c>
      <c r="I81" s="9">
        <v>6.4</v>
      </c>
      <c r="J81" s="10">
        <v>72.5</v>
      </c>
      <c r="K81" s="11">
        <v>6.245662734212412</v>
      </c>
      <c r="L81" s="11">
        <f t="shared" si="3"/>
        <v>0.13472606138132767</v>
      </c>
      <c r="M81" s="11">
        <f t="shared" si="3"/>
        <v>1.8302240009245161</v>
      </c>
      <c r="N81" s="7">
        <v>1.3472606138132768</v>
      </c>
      <c r="O81" s="7">
        <v>18.30224000924516</v>
      </c>
      <c r="P81" s="7">
        <f t="shared" si="4"/>
        <v>13.584780718440681</v>
      </c>
      <c r="Q81" s="2">
        <v>175</v>
      </c>
      <c r="R81" s="8">
        <v>7.0821872342673098</v>
      </c>
      <c r="S81" s="8">
        <v>8.8291666666666605E-3</v>
      </c>
      <c r="T81" s="8">
        <v>21.141824191643298</v>
      </c>
      <c r="U81" s="8">
        <v>0.95047464472198095</v>
      </c>
      <c r="V81" s="8">
        <v>179.375</v>
      </c>
      <c r="W81" s="8">
        <v>3.258</v>
      </c>
      <c r="X81" s="8">
        <v>180.45699999999999</v>
      </c>
      <c r="Y81" s="8">
        <v>5.5049999999999999</v>
      </c>
      <c r="Z81" s="8">
        <v>4.9089999999999998</v>
      </c>
      <c r="AA81" s="8">
        <v>0.99099999999999999</v>
      </c>
      <c r="AB81" s="8">
        <v>112.23699999999999</v>
      </c>
      <c r="AC81" s="8">
        <v>56.381999999999998</v>
      </c>
    </row>
    <row r="82" spans="1:29" ht="15.6" x14ac:dyDescent="0.3">
      <c r="A82" s="4">
        <v>41</v>
      </c>
      <c r="B82" s="2" t="s">
        <v>111</v>
      </c>
      <c r="C82" s="17" t="s">
        <v>96</v>
      </c>
      <c r="D82" s="6" t="s">
        <v>25</v>
      </c>
      <c r="E82" s="2">
        <v>0</v>
      </c>
      <c r="F82" s="2">
        <v>1</v>
      </c>
      <c r="G82" s="7">
        <v>3</v>
      </c>
      <c r="H82" s="8">
        <v>5.7012653885436722</v>
      </c>
      <c r="I82" s="9">
        <v>6.61</v>
      </c>
      <c r="J82" s="10">
        <v>58.2</v>
      </c>
      <c r="K82" s="11">
        <v>3.8227368000798059</v>
      </c>
      <c r="L82" s="11">
        <f t="shared" si="3"/>
        <v>0.11548853777822018</v>
      </c>
      <c r="M82" s="11">
        <f t="shared" si="3"/>
        <v>0.95936485577400921</v>
      </c>
      <c r="N82" s="12">
        <f>0.2782*K82+0.0914</f>
        <v>1.1548853777822019</v>
      </c>
      <c r="O82" s="12">
        <f>4.7627*K82-8.6129</f>
        <v>9.5936485577400923</v>
      </c>
      <c r="P82" s="7">
        <f t="shared" si="4"/>
        <v>8.3070136156398231</v>
      </c>
      <c r="Q82" s="2">
        <v>71</v>
      </c>
      <c r="R82" s="8">
        <v>5.6764699823037699</v>
      </c>
      <c r="S82" s="8">
        <v>2.2673611111111099E-2</v>
      </c>
      <c r="T82" s="8">
        <v>13.818181303261699</v>
      </c>
      <c r="U82" s="8">
        <v>0.923041203483009</v>
      </c>
      <c r="V82" s="8">
        <v>71.856999999999999</v>
      </c>
      <c r="W82" s="8">
        <v>1.395</v>
      </c>
      <c r="X82" s="8">
        <v>72.924999999999997</v>
      </c>
      <c r="Y82" s="8">
        <v>4.1589999999999998</v>
      </c>
      <c r="Z82" s="8">
        <v>3.9350000000000001</v>
      </c>
      <c r="AA82" s="8">
        <v>0.97599999999999998</v>
      </c>
      <c r="AB82" s="8">
        <v>42.094999999999999</v>
      </c>
      <c r="AC82" s="8">
        <v>16.513000000000002</v>
      </c>
    </row>
    <row r="83" spans="1:29" ht="15.6" x14ac:dyDescent="0.3">
      <c r="A83" s="4">
        <v>42</v>
      </c>
      <c r="B83" s="2" t="s">
        <v>112</v>
      </c>
      <c r="C83" s="17" t="s">
        <v>96</v>
      </c>
      <c r="D83" s="6" t="s">
        <v>27</v>
      </c>
      <c r="E83" s="2">
        <v>1</v>
      </c>
      <c r="F83" s="2">
        <v>1</v>
      </c>
      <c r="G83" s="7">
        <v>27.56</v>
      </c>
      <c r="H83" s="8">
        <v>57.772589494826583</v>
      </c>
      <c r="I83" s="9">
        <v>6.15</v>
      </c>
      <c r="J83" s="10">
        <v>185.9</v>
      </c>
      <c r="K83" s="11">
        <v>23.998810467882599</v>
      </c>
      <c r="L83" s="11">
        <f t="shared" si="3"/>
        <v>0.62654334698236858</v>
      </c>
      <c r="M83" s="11">
        <f t="shared" si="3"/>
        <v>8.9679201943787561</v>
      </c>
      <c r="N83" s="7">
        <v>6.2654334698236855</v>
      </c>
      <c r="O83" s="7">
        <v>89.679201943787561</v>
      </c>
      <c r="P83" s="7">
        <f t="shared" si="4"/>
        <v>14.313327621418539</v>
      </c>
      <c r="Q83" s="2">
        <v>383</v>
      </c>
      <c r="R83" s="8">
        <v>8.2840874531668796</v>
      </c>
      <c r="S83" s="8">
        <v>3.8666666666666602E-3</v>
      </c>
      <c r="T83" s="8">
        <v>34.531563610861497</v>
      </c>
      <c r="U83" s="8">
        <v>0.96537627504199097</v>
      </c>
      <c r="V83" s="8">
        <v>438.91800000000001</v>
      </c>
      <c r="W83" s="8">
        <v>14.872999999999999</v>
      </c>
      <c r="X83" s="8">
        <v>439.60899999999998</v>
      </c>
      <c r="Y83" s="8">
        <v>7.6150000000000002</v>
      </c>
      <c r="Z83" s="8">
        <v>5.742</v>
      </c>
      <c r="AA83" s="8">
        <v>0.996</v>
      </c>
      <c r="AB83" s="8">
        <v>263.83300000000003</v>
      </c>
      <c r="AC83" s="8">
        <v>194.376</v>
      </c>
    </row>
    <row r="84" spans="1:29" ht="15.6" x14ac:dyDescent="0.3">
      <c r="A84" s="4">
        <v>43</v>
      </c>
      <c r="B84" s="2" t="s">
        <v>113</v>
      </c>
      <c r="C84" s="17" t="s">
        <v>96</v>
      </c>
      <c r="D84" s="6" t="s">
        <v>29</v>
      </c>
      <c r="E84" s="2">
        <v>1</v>
      </c>
      <c r="F84" s="2">
        <v>1</v>
      </c>
      <c r="G84" s="7">
        <v>18.920000000000002</v>
      </c>
      <c r="H84" s="8">
        <v>25.65201705349973</v>
      </c>
      <c r="I84" s="9">
        <v>6.3</v>
      </c>
      <c r="J84" s="10">
        <v>97.1</v>
      </c>
      <c r="K84" s="11">
        <v>20.465949820788499</v>
      </c>
      <c r="L84" s="11">
        <f t="shared" si="3"/>
        <v>0.28702147147143031</v>
      </c>
      <c r="M84" s="11">
        <f t="shared" si="3"/>
        <v>3.9329747971885807</v>
      </c>
      <c r="N84" s="7">
        <v>2.8702147147143031</v>
      </c>
      <c r="O84" s="7">
        <v>39.329747971885809</v>
      </c>
      <c r="P84" s="7">
        <f t="shared" si="4"/>
        <v>13.702719789658884</v>
      </c>
      <c r="Q84" s="2">
        <v>286</v>
      </c>
      <c r="R84" s="8">
        <v>7.8095470307288002</v>
      </c>
      <c r="S84" s="8">
        <v>5.4374999999999996E-3</v>
      </c>
      <c r="T84" s="8">
        <v>32.721553289653002</v>
      </c>
      <c r="U84" s="8">
        <v>0.95706742280719503</v>
      </c>
      <c r="V84" s="8">
        <v>308.61500000000001</v>
      </c>
      <c r="W84" s="8">
        <v>8.6539999999999999</v>
      </c>
      <c r="X84" s="8">
        <v>309.37099999999998</v>
      </c>
      <c r="Y84" s="8">
        <v>5.657</v>
      </c>
      <c r="Z84" s="8">
        <v>5.4130000000000003</v>
      </c>
      <c r="AA84" s="8">
        <v>0.99399999999999999</v>
      </c>
      <c r="AB84" s="8">
        <v>180.58699999999999</v>
      </c>
      <c r="AC84" s="8">
        <v>118.82899999999999</v>
      </c>
    </row>
    <row r="85" spans="1:29" ht="15.6" x14ac:dyDescent="0.3">
      <c r="A85" s="4">
        <v>44</v>
      </c>
      <c r="B85" s="2" t="s">
        <v>114</v>
      </c>
      <c r="C85" s="17" t="s">
        <v>96</v>
      </c>
      <c r="D85" s="6" t="s">
        <v>31</v>
      </c>
      <c r="E85" s="2">
        <v>1</v>
      </c>
      <c r="F85" s="2">
        <v>1</v>
      </c>
      <c r="G85" s="7">
        <v>6.48</v>
      </c>
      <c r="H85" s="8">
        <v>7.465303197268951</v>
      </c>
      <c r="I85" s="9">
        <v>6.65</v>
      </c>
      <c r="J85" s="10">
        <v>51.2</v>
      </c>
      <c r="K85" s="11">
        <v>4.2667066826730764</v>
      </c>
      <c r="L85" s="11">
        <f t="shared" si="3"/>
        <v>9.4134406944899066E-2</v>
      </c>
      <c r="M85" s="11">
        <f t="shared" si="3"/>
        <v>1.2132627446195128</v>
      </c>
      <c r="N85" s="7">
        <v>0.94134406944899074</v>
      </c>
      <c r="O85" s="7">
        <v>12.13262744619513</v>
      </c>
      <c r="P85" s="7">
        <f t="shared" si="4"/>
        <v>12.888621535903317</v>
      </c>
      <c r="Q85" s="2">
        <v>356</v>
      </c>
      <c r="R85" s="8">
        <v>8.1211653558614696</v>
      </c>
      <c r="S85" s="8">
        <v>4.1736111111111097E-3</v>
      </c>
      <c r="T85" s="8">
        <v>33.8082694784691</v>
      </c>
      <c r="U85" s="8">
        <v>0.95816667926229304</v>
      </c>
      <c r="V85" s="8">
        <v>408.697</v>
      </c>
      <c r="W85" s="8">
        <v>14.614000000000001</v>
      </c>
      <c r="X85" s="8">
        <v>408.41800000000001</v>
      </c>
      <c r="Y85" s="8">
        <v>7.7270000000000003</v>
      </c>
      <c r="Z85" s="8">
        <v>5.6289999999999996</v>
      </c>
      <c r="AA85" s="8">
        <v>0.996</v>
      </c>
      <c r="AB85" s="8">
        <v>225.07</v>
      </c>
      <c r="AC85" s="8">
        <v>171.03399999999999</v>
      </c>
    </row>
    <row r="86" spans="1:29" ht="15.6" x14ac:dyDescent="0.3">
      <c r="A86" s="4">
        <v>45</v>
      </c>
      <c r="B86" s="2" t="s">
        <v>115</v>
      </c>
      <c r="C86" s="17" t="s">
        <v>96</v>
      </c>
      <c r="D86" s="6" t="s">
        <v>25</v>
      </c>
      <c r="E86" s="2">
        <v>1</v>
      </c>
      <c r="F86" s="2">
        <v>1</v>
      </c>
      <c r="G86" s="7">
        <v>3.12</v>
      </c>
      <c r="H86" s="8">
        <v>6.2737331922310755</v>
      </c>
      <c r="I86" s="9">
        <v>6.69</v>
      </c>
      <c r="J86" s="10">
        <v>49</v>
      </c>
      <c r="K86" s="11">
        <v>4.439343621801112</v>
      </c>
      <c r="L86" s="11">
        <f t="shared" si="3"/>
        <v>0.13264253955850694</v>
      </c>
      <c r="M86" s="11">
        <f t="shared" si="3"/>
        <v>1.2530361867552156</v>
      </c>
      <c r="N86" s="12">
        <f>0.2782*K86+0.0914</f>
        <v>1.3264253955850693</v>
      </c>
      <c r="O86" s="12">
        <f>4.7627*K86-8.6129</f>
        <v>12.530361867552156</v>
      </c>
      <c r="P86" s="7">
        <f t="shared" si="4"/>
        <v>9.4467143868465921</v>
      </c>
      <c r="Q86" s="2">
        <v>148</v>
      </c>
      <c r="R86" s="8">
        <v>6.7732934550715402</v>
      </c>
      <c r="S86" s="8">
        <v>1.1036111111111101E-2</v>
      </c>
      <c r="T86" s="8">
        <v>22.344648957476402</v>
      </c>
      <c r="U86" s="8">
        <v>0.93950166698673698</v>
      </c>
      <c r="V86" s="8">
        <v>155.55600000000001</v>
      </c>
      <c r="W86" s="8">
        <v>4.9829999999999997</v>
      </c>
      <c r="X86" s="8">
        <v>154.71100000000001</v>
      </c>
      <c r="Y86" s="8">
        <v>5.6289999999999996</v>
      </c>
      <c r="Z86" s="8">
        <v>4.6950000000000003</v>
      </c>
      <c r="AA86" s="8">
        <v>0.98899999999999999</v>
      </c>
      <c r="AB86" s="8">
        <v>89.296999999999997</v>
      </c>
      <c r="AC86" s="8">
        <v>44.402999999999999</v>
      </c>
    </row>
    <row r="87" spans="1:29" ht="15.6" x14ac:dyDescent="0.3">
      <c r="A87" s="4">
        <v>46</v>
      </c>
      <c r="B87" s="2" t="s">
        <v>116</v>
      </c>
      <c r="C87" s="17" t="s">
        <v>96</v>
      </c>
      <c r="D87" s="6" t="s">
        <v>27</v>
      </c>
      <c r="E87" s="2">
        <v>1</v>
      </c>
      <c r="F87" s="2">
        <v>0</v>
      </c>
      <c r="G87" s="7">
        <v>17.600000000000001</v>
      </c>
      <c r="H87" s="8">
        <v>38.058390854104545</v>
      </c>
      <c r="I87" s="9">
        <v>6.14</v>
      </c>
      <c r="J87" s="10">
        <v>124.6</v>
      </c>
      <c r="K87" s="11">
        <v>13.837800821756977</v>
      </c>
      <c r="L87" s="11">
        <f t="shared" si="3"/>
        <v>0.58658895350436058</v>
      </c>
      <c r="M87" s="11">
        <f t="shared" si="3"/>
        <v>8.5405777287635676</v>
      </c>
      <c r="N87" s="7">
        <v>5.865889535043606</v>
      </c>
      <c r="O87" s="7">
        <v>85.405777287635686</v>
      </c>
      <c r="P87" s="7">
        <f t="shared" si="4"/>
        <v>14.559731610595492</v>
      </c>
      <c r="Q87" s="2">
        <v>332</v>
      </c>
      <c r="R87" s="8">
        <v>8.0593054928213892</v>
      </c>
      <c r="S87" s="8">
        <v>4.4124999999999998E-3</v>
      </c>
      <c r="T87" s="8">
        <v>29.4147329584221</v>
      </c>
      <c r="U87" s="8">
        <v>0.96230060274775897</v>
      </c>
      <c r="V87" s="8">
        <v>376.53100000000001</v>
      </c>
      <c r="W87" s="8">
        <v>13.446</v>
      </c>
      <c r="X87" s="8">
        <v>372.86099999999999</v>
      </c>
      <c r="Y87" s="8">
        <v>6.4720000000000004</v>
      </c>
      <c r="Z87" s="8">
        <v>5.5860000000000003</v>
      </c>
      <c r="AA87" s="8">
        <v>0.996</v>
      </c>
      <c r="AB87" s="8">
        <v>226.34399999999999</v>
      </c>
      <c r="AC87" s="8">
        <v>151.85400000000001</v>
      </c>
    </row>
    <row r="88" spans="1:29" ht="15.6" x14ac:dyDescent="0.3">
      <c r="A88" s="4">
        <v>47</v>
      </c>
      <c r="B88" s="2" t="s">
        <v>117</v>
      </c>
      <c r="C88" s="17" t="s">
        <v>96</v>
      </c>
      <c r="D88" s="6" t="s">
        <v>29</v>
      </c>
      <c r="E88" s="2">
        <v>1</v>
      </c>
      <c r="F88" s="2">
        <v>0</v>
      </c>
      <c r="G88" s="7">
        <v>9.08</v>
      </c>
      <c r="H88" s="8">
        <v>14.179048043589875</v>
      </c>
      <c r="I88" s="9">
        <v>6.42</v>
      </c>
      <c r="J88" s="10">
        <v>65.5</v>
      </c>
      <c r="K88" s="11">
        <v>6.8611987381703887</v>
      </c>
      <c r="L88" s="11">
        <f t="shared" si="3"/>
        <v>0.1913705261660246</v>
      </c>
      <c r="M88" s="11">
        <f t="shared" si="3"/>
        <v>2.3292708391594839</v>
      </c>
      <c r="N88" s="7">
        <v>1.9137052616602459</v>
      </c>
      <c r="O88" s="7">
        <v>23.292708391594836</v>
      </c>
      <c r="P88" s="7">
        <f t="shared" si="4"/>
        <v>12.171523409716245</v>
      </c>
      <c r="Q88" s="2">
        <v>266</v>
      </c>
      <c r="R88" s="8">
        <v>7.6918384023167299</v>
      </c>
      <c r="S88" s="8">
        <v>5.5902777777777704E-3</v>
      </c>
      <c r="T88" s="8">
        <v>25.583696184006499</v>
      </c>
      <c r="U88" s="8">
        <v>0.95488127994337102</v>
      </c>
      <c r="V88" s="8">
        <v>281.76900000000001</v>
      </c>
      <c r="W88" s="8">
        <v>6.7329999999999997</v>
      </c>
      <c r="X88" s="8">
        <v>284.95999999999998</v>
      </c>
      <c r="Y88" s="8">
        <v>5.5350000000000001</v>
      </c>
      <c r="Z88" s="8">
        <v>5.3319999999999999</v>
      </c>
      <c r="AA88" s="8">
        <v>0.99399999999999999</v>
      </c>
      <c r="AB88" s="8">
        <v>168.97399999999999</v>
      </c>
      <c r="AC88" s="8">
        <v>105.877</v>
      </c>
    </row>
    <row r="89" spans="1:29" ht="15.6" x14ac:dyDescent="0.3">
      <c r="A89" s="4">
        <v>48</v>
      </c>
      <c r="B89" s="2" t="s">
        <v>118</v>
      </c>
      <c r="C89" s="17" t="s">
        <v>96</v>
      </c>
      <c r="D89" s="6" t="s">
        <v>31</v>
      </c>
      <c r="E89" s="2">
        <v>1</v>
      </c>
      <c r="F89" s="2">
        <v>0</v>
      </c>
      <c r="G89" s="7">
        <v>5.04</v>
      </c>
      <c r="H89" s="8">
        <v>8.3391738783342628</v>
      </c>
      <c r="I89" s="9">
        <v>6.56</v>
      </c>
      <c r="J89" s="10">
        <v>56</v>
      </c>
      <c r="K89" s="11">
        <v>5.0496482211465823</v>
      </c>
      <c r="L89" s="11">
        <f t="shared" si="3"/>
        <v>7.8385347869563984E-2</v>
      </c>
      <c r="M89" s="11">
        <f t="shared" si="3"/>
        <v>0.96217227129958316</v>
      </c>
      <c r="N89" s="7">
        <v>0.78385347869563982</v>
      </c>
      <c r="O89" s="7">
        <v>9.6217227129958314</v>
      </c>
      <c r="P89" s="7">
        <f t="shared" si="4"/>
        <v>12.27489955011327</v>
      </c>
      <c r="Q89" s="2">
        <v>342</v>
      </c>
      <c r="R89" s="8">
        <v>8.0552170647900194</v>
      </c>
      <c r="S89" s="8">
        <v>4.4430555555555499E-3</v>
      </c>
      <c r="T89" s="8">
        <v>29.637976148003101</v>
      </c>
      <c r="U89" s="8">
        <v>0.95692066955858401</v>
      </c>
      <c r="V89" s="8">
        <v>408.84399999999999</v>
      </c>
      <c r="W89" s="8">
        <v>18.161000000000001</v>
      </c>
      <c r="X89" s="8">
        <v>399.6</v>
      </c>
      <c r="Y89" s="8">
        <v>7.5460000000000003</v>
      </c>
      <c r="Z89" s="8">
        <v>5.5830000000000002</v>
      </c>
      <c r="AA89" s="8">
        <v>0.995</v>
      </c>
      <c r="AB89" s="8">
        <v>218.447</v>
      </c>
      <c r="AC89" s="8">
        <v>159.67400000000001</v>
      </c>
    </row>
    <row r="90" spans="1:29" ht="15.6" x14ac:dyDescent="0.3">
      <c r="A90" s="4">
        <v>49</v>
      </c>
      <c r="B90" s="2" t="s">
        <v>119</v>
      </c>
      <c r="C90" s="17" t="s">
        <v>96</v>
      </c>
      <c r="D90" s="6" t="s">
        <v>25</v>
      </c>
      <c r="E90" s="2">
        <v>1</v>
      </c>
      <c r="F90" s="2">
        <v>0</v>
      </c>
      <c r="G90" s="7">
        <v>4.08</v>
      </c>
      <c r="H90" s="8">
        <v>5.5113543830659415</v>
      </c>
      <c r="I90" s="9">
        <v>5.87</v>
      </c>
      <c r="J90" s="10">
        <v>101.1</v>
      </c>
      <c r="K90" s="11">
        <v>4.2542441390461256</v>
      </c>
      <c r="L90" s="11">
        <f t="shared" si="3"/>
        <v>0.1274930719482632</v>
      </c>
      <c r="M90" s="11">
        <f t="shared" si="3"/>
        <v>1.164878856103498</v>
      </c>
      <c r="N90" s="12">
        <f>0.2782*K90+0.0914</f>
        <v>1.274930719482632</v>
      </c>
      <c r="O90" s="12">
        <f>4.7627*K90-8.6129</f>
        <v>11.64878856103498</v>
      </c>
      <c r="P90" s="7">
        <f t="shared" si="4"/>
        <v>9.1368012261576599</v>
      </c>
      <c r="Q90" s="2">
        <v>348</v>
      </c>
      <c r="R90" s="8">
        <v>8.1238000177312593</v>
      </c>
      <c r="S90" s="8">
        <v>4.4902777777777701E-3</v>
      </c>
      <c r="T90" s="8">
        <v>33.015281096394602</v>
      </c>
      <c r="U90" s="8">
        <v>0.96219997465642304</v>
      </c>
      <c r="V90" s="8">
        <v>383.12700000000001</v>
      </c>
      <c r="W90" s="8">
        <v>10.827999999999999</v>
      </c>
      <c r="X90" s="8">
        <v>388.52199999999999</v>
      </c>
      <c r="Y90" s="8">
        <v>6.694</v>
      </c>
      <c r="Z90" s="8">
        <v>5.6310000000000002</v>
      </c>
      <c r="AA90" s="8">
        <v>0.996</v>
      </c>
      <c r="AB90" s="8">
        <v>231.73500000000001</v>
      </c>
      <c r="AC90" s="8">
        <v>164.483</v>
      </c>
    </row>
    <row r="91" spans="1:29" ht="15.6" x14ac:dyDescent="0.3">
      <c r="A91" s="4">
        <v>50</v>
      </c>
      <c r="B91" s="2" t="s">
        <v>120</v>
      </c>
      <c r="C91" s="17" t="s">
        <v>96</v>
      </c>
      <c r="D91" s="6" t="s">
        <v>27</v>
      </c>
      <c r="E91" s="2">
        <v>0</v>
      </c>
      <c r="F91" s="2">
        <v>10</v>
      </c>
      <c r="G91" s="7">
        <v>20.64</v>
      </c>
      <c r="H91" s="8">
        <v>34.870380411293674</v>
      </c>
      <c r="I91" s="9">
        <v>5.65</v>
      </c>
      <c r="J91" s="10">
        <v>217</v>
      </c>
      <c r="K91" s="11">
        <v>12.761959820783307</v>
      </c>
      <c r="L91" s="11">
        <f t="shared" si="3"/>
        <v>0.40691652028925235</v>
      </c>
      <c r="M91" s="11">
        <f t="shared" si="3"/>
        <v>5.9312062526603713</v>
      </c>
      <c r="N91" s="7">
        <v>4.0691652028925231</v>
      </c>
      <c r="O91" s="7">
        <v>59.312062526603711</v>
      </c>
      <c r="P91" s="7">
        <f t="shared" si="4"/>
        <v>14.575978012502997</v>
      </c>
      <c r="Q91" s="2" t="s">
        <v>36</v>
      </c>
      <c r="R91" s="8" t="s">
        <v>36</v>
      </c>
      <c r="S91" s="8" t="s">
        <v>36</v>
      </c>
      <c r="T91" s="8" t="s">
        <v>36</v>
      </c>
      <c r="U91" s="8" t="s">
        <v>36</v>
      </c>
      <c r="V91" s="8" t="s">
        <v>36</v>
      </c>
      <c r="W91" s="8" t="s">
        <v>36</v>
      </c>
      <c r="X91" s="8" t="s">
        <v>36</v>
      </c>
      <c r="Y91" s="8" t="s">
        <v>36</v>
      </c>
      <c r="Z91" s="8" t="s">
        <v>36</v>
      </c>
      <c r="AA91" s="8" t="s">
        <v>36</v>
      </c>
      <c r="AB91" s="8" t="s">
        <v>36</v>
      </c>
      <c r="AC91" s="8" t="s">
        <v>36</v>
      </c>
    </row>
    <row r="92" spans="1:29" ht="15.6" x14ac:dyDescent="0.3">
      <c r="A92" s="4">
        <v>51</v>
      </c>
      <c r="B92" s="2" t="s">
        <v>121</v>
      </c>
      <c r="C92" s="17" t="s">
        <v>96</v>
      </c>
      <c r="D92" s="6" t="s">
        <v>29</v>
      </c>
      <c r="E92" s="2">
        <v>0</v>
      </c>
      <c r="F92" s="2">
        <v>10</v>
      </c>
      <c r="G92" s="7">
        <v>9.56</v>
      </c>
      <c r="H92" s="8">
        <v>12.839797273491069</v>
      </c>
      <c r="I92" s="9">
        <v>5.88</v>
      </c>
      <c r="J92" s="10">
        <v>107.5</v>
      </c>
      <c r="K92" s="11">
        <v>7.6630963972736543</v>
      </c>
      <c r="L92" s="11">
        <f t="shared" si="3"/>
        <v>0.25378408802793201</v>
      </c>
      <c r="M92" s="11">
        <f t="shared" si="3"/>
        <v>3.3827680844587675</v>
      </c>
      <c r="N92" s="7">
        <v>2.5378408802793202</v>
      </c>
      <c r="O92" s="7">
        <v>33.827680844587675</v>
      </c>
      <c r="P92" s="7">
        <f t="shared" si="4"/>
        <v>13.329315130609972</v>
      </c>
      <c r="Q92" s="2">
        <v>398</v>
      </c>
      <c r="R92" s="8">
        <v>8.2999356639730593</v>
      </c>
      <c r="S92" s="8">
        <v>4.0749999999999996E-3</v>
      </c>
      <c r="T92" s="8">
        <v>33.3718327460493</v>
      </c>
      <c r="U92" s="8">
        <v>0.96101614098525101</v>
      </c>
      <c r="V92" s="8">
        <v>479.11</v>
      </c>
      <c r="W92" s="8">
        <v>19.238</v>
      </c>
      <c r="X92" s="8">
        <v>483.74799999999999</v>
      </c>
      <c r="Y92" s="8">
        <v>9.0869999999999997</v>
      </c>
      <c r="Z92" s="8">
        <v>5.7530000000000001</v>
      </c>
      <c r="AA92" s="8">
        <v>0.996</v>
      </c>
      <c r="AB92" s="8">
        <v>260.49200000000002</v>
      </c>
      <c r="AC92" s="8">
        <v>208.21100000000001</v>
      </c>
    </row>
    <row r="93" spans="1:29" ht="15.6" x14ac:dyDescent="0.3">
      <c r="A93" s="4">
        <v>52</v>
      </c>
      <c r="B93" s="2" t="s">
        <v>122</v>
      </c>
      <c r="C93" s="17" t="s">
        <v>96</v>
      </c>
      <c r="D93" s="6" t="s">
        <v>31</v>
      </c>
      <c r="E93" s="2">
        <v>0</v>
      </c>
      <c r="F93" s="2">
        <v>10</v>
      </c>
      <c r="G93" s="7">
        <v>4.5999999999999996</v>
      </c>
      <c r="H93" s="8">
        <v>7.6578606210080311</v>
      </c>
      <c r="I93" s="9">
        <v>6.03</v>
      </c>
      <c r="J93" s="10">
        <v>77.8</v>
      </c>
      <c r="K93" s="11">
        <v>3.4736105557776744</v>
      </c>
      <c r="L93" s="11">
        <f t="shared" si="3"/>
        <v>7.8188267938007289E-2</v>
      </c>
      <c r="M93" s="11">
        <f t="shared" si="3"/>
        <v>0.96097743427217075</v>
      </c>
      <c r="N93" s="7">
        <v>0.78188267938007283</v>
      </c>
      <c r="O93" s="7">
        <v>9.6097743427217068</v>
      </c>
      <c r="P93" s="7">
        <f t="shared" si="4"/>
        <v>12.290557901015223</v>
      </c>
      <c r="Q93" s="2">
        <v>389</v>
      </c>
      <c r="R93" s="8">
        <v>8.2701158619294208</v>
      </c>
      <c r="S93" s="8">
        <v>3.7458333333333302E-3</v>
      </c>
      <c r="T93" s="8">
        <v>31.8941713995345</v>
      </c>
      <c r="U93" s="8">
        <v>0.96123605678771395</v>
      </c>
      <c r="V93" s="8">
        <v>475.62299999999999</v>
      </c>
      <c r="W93" s="8">
        <v>21.067</v>
      </c>
      <c r="X93" s="8">
        <v>466.04</v>
      </c>
      <c r="Y93" s="8">
        <v>8.7629999999999999</v>
      </c>
      <c r="Z93" s="8">
        <v>5.7320000000000002</v>
      </c>
      <c r="AA93" s="8">
        <v>0.996</v>
      </c>
      <c r="AB93" s="8">
        <v>255.048</v>
      </c>
      <c r="AC93" s="8">
        <v>199.833</v>
      </c>
    </row>
    <row r="94" spans="1:29" ht="15.6" x14ac:dyDescent="0.3">
      <c r="A94" s="4">
        <v>53</v>
      </c>
      <c r="B94" s="2" t="s">
        <v>123</v>
      </c>
      <c r="C94" s="17" t="s">
        <v>96</v>
      </c>
      <c r="D94" s="6" t="s">
        <v>25</v>
      </c>
      <c r="E94" s="2">
        <v>0</v>
      </c>
      <c r="F94" s="2">
        <v>10</v>
      </c>
      <c r="G94" s="7">
        <v>1.92</v>
      </c>
      <c r="H94" s="8">
        <v>4.6583194704307163</v>
      </c>
      <c r="I94" s="9">
        <v>6.22</v>
      </c>
      <c r="J94" s="10">
        <v>56.5</v>
      </c>
      <c r="K94" s="11">
        <v>2.7332937920126912</v>
      </c>
      <c r="L94" s="11">
        <f t="shared" si="3"/>
        <v>8.5180233293793067E-2</v>
      </c>
      <c r="M94" s="11">
        <f t="shared" si="3"/>
        <v>0.44049583432188444</v>
      </c>
      <c r="N94" s="12">
        <f>0.2782*K94+0.0914</f>
        <v>0.85180233293793073</v>
      </c>
      <c r="O94" s="12">
        <f>4.7627*K94-8.6129</f>
        <v>4.4049583432188442</v>
      </c>
      <c r="P94" s="7">
        <f t="shared" si="4"/>
        <v>5.1713386696486374</v>
      </c>
      <c r="Q94" s="2">
        <v>217</v>
      </c>
      <c r="R94" s="8">
        <v>7.4130356357605498</v>
      </c>
      <c r="S94" s="8">
        <v>6.7347222222222201E-3</v>
      </c>
      <c r="T94" s="8">
        <v>23.4312756978258</v>
      </c>
      <c r="U94" s="8">
        <v>0.95509717242771297</v>
      </c>
      <c r="V94" s="8">
        <v>235.37</v>
      </c>
      <c r="W94" s="8">
        <v>8.6</v>
      </c>
      <c r="X94" s="8">
        <v>230.16200000000001</v>
      </c>
      <c r="Y94" s="8">
        <v>5.3940000000000001</v>
      </c>
      <c r="Z94" s="8">
        <v>5.1379999999999999</v>
      </c>
      <c r="AA94" s="8">
        <v>0.99299999999999999</v>
      </c>
      <c r="AB94" s="8">
        <v>143.34100000000001</v>
      </c>
      <c r="AC94" s="8">
        <v>77.400999999999996</v>
      </c>
    </row>
    <row r="95" spans="1:29" ht="15.6" x14ac:dyDescent="0.3">
      <c r="A95" s="4">
        <v>54</v>
      </c>
      <c r="B95" s="2" t="s">
        <v>124</v>
      </c>
      <c r="C95" s="17" t="s">
        <v>96</v>
      </c>
      <c r="D95" s="6" t="s">
        <v>27</v>
      </c>
      <c r="E95" s="2">
        <v>0</v>
      </c>
      <c r="F95" s="2">
        <v>46</v>
      </c>
      <c r="G95" s="7">
        <v>7.16</v>
      </c>
      <c r="H95" s="8">
        <v>29.021673464713984</v>
      </c>
      <c r="I95" s="9">
        <v>5.6</v>
      </c>
      <c r="J95" s="10">
        <v>86.4</v>
      </c>
      <c r="K95" s="11">
        <v>7.5636075636075253</v>
      </c>
      <c r="L95" s="11">
        <f t="shared" si="3"/>
        <v>0.26657021972354256</v>
      </c>
      <c r="M95" s="11">
        <f t="shared" si="3"/>
        <v>3.4022504382532701</v>
      </c>
      <c r="N95" s="7">
        <v>2.6657021972354258</v>
      </c>
      <c r="O95" s="7">
        <v>34.022504382532702</v>
      </c>
      <c r="P95" s="7">
        <f t="shared" si="4"/>
        <v>12.763055234683423</v>
      </c>
      <c r="Q95" s="2">
        <v>174</v>
      </c>
      <c r="R95" s="8">
        <v>7.0894697814207897</v>
      </c>
      <c r="S95" s="8">
        <v>8.4430555555555491E-3</v>
      </c>
      <c r="T95" s="8">
        <v>23.5860633775347</v>
      </c>
      <c r="U95" s="8">
        <v>0.95250888111335397</v>
      </c>
      <c r="V95" s="8">
        <v>184.929</v>
      </c>
      <c r="W95" s="8">
        <v>6.8529999999999998</v>
      </c>
      <c r="X95" s="8">
        <v>180.79400000000001</v>
      </c>
      <c r="Y95" s="8">
        <v>5.6989999999999998</v>
      </c>
      <c r="Z95" s="8">
        <v>4.9139999999999997</v>
      </c>
      <c r="AA95" s="8">
        <v>0.99099999999999999</v>
      </c>
      <c r="AB95" s="8">
        <v>113.996</v>
      </c>
      <c r="AC95" s="8">
        <v>55.917000000000002</v>
      </c>
    </row>
    <row r="96" spans="1:29" ht="15.6" x14ac:dyDescent="0.3">
      <c r="A96" s="4">
        <v>55</v>
      </c>
      <c r="B96" s="2" t="s">
        <v>125</v>
      </c>
      <c r="C96" s="17" t="s">
        <v>96</v>
      </c>
      <c r="D96" s="6" t="s">
        <v>29</v>
      </c>
      <c r="E96" s="2">
        <v>0</v>
      </c>
      <c r="F96" s="2">
        <v>46</v>
      </c>
      <c r="G96" s="7">
        <v>2.2400000000000002</v>
      </c>
      <c r="H96" s="8">
        <v>7.9324549117385308</v>
      </c>
      <c r="I96" s="9">
        <v>5.79</v>
      </c>
      <c r="J96" s="10">
        <v>42.7</v>
      </c>
      <c r="K96" s="11">
        <v>4.1980882847399288</v>
      </c>
      <c r="L96" s="11">
        <f t="shared" si="3"/>
        <v>0.10349551077751577</v>
      </c>
      <c r="M96" s="11">
        <f t="shared" si="3"/>
        <v>1.3499275873111982</v>
      </c>
      <c r="N96" s="7">
        <v>1.0349551077751578</v>
      </c>
      <c r="O96" s="7">
        <v>13.499275873111984</v>
      </c>
      <c r="P96" s="7">
        <f t="shared" si="4"/>
        <v>13.043344365082044</v>
      </c>
      <c r="Q96" s="2">
        <v>237</v>
      </c>
      <c r="R96" s="8">
        <v>7.5250285611282202</v>
      </c>
      <c r="S96" s="8">
        <v>6.3236111111111097E-3</v>
      </c>
      <c r="T96" s="8">
        <v>26.167777609195799</v>
      </c>
      <c r="U96" s="8">
        <v>0.953894470095622</v>
      </c>
      <c r="V96" s="8">
        <v>249.87799999999999</v>
      </c>
      <c r="W96" s="8">
        <v>6.1280000000000001</v>
      </c>
      <c r="X96" s="8">
        <v>251.679</v>
      </c>
      <c r="Y96" s="8">
        <v>5.4939999999999998</v>
      </c>
      <c r="Z96" s="8">
        <v>5.2160000000000002</v>
      </c>
      <c r="AA96" s="8">
        <v>0.99299999999999999</v>
      </c>
      <c r="AB96" s="8">
        <v>153.191</v>
      </c>
      <c r="AC96" s="8">
        <v>88.486999999999995</v>
      </c>
    </row>
    <row r="97" spans="1:29" ht="15.6" x14ac:dyDescent="0.3">
      <c r="A97" s="4">
        <v>56</v>
      </c>
      <c r="B97" s="2" t="s">
        <v>126</v>
      </c>
      <c r="C97" s="17" t="s">
        <v>96</v>
      </c>
      <c r="D97" s="6" t="s">
        <v>31</v>
      </c>
      <c r="E97" s="2">
        <v>0</v>
      </c>
      <c r="F97" s="2">
        <v>46</v>
      </c>
      <c r="G97" s="7">
        <v>1.88</v>
      </c>
      <c r="H97" s="8">
        <v>1.9464563101265104</v>
      </c>
      <c r="I97" s="9">
        <v>6.04</v>
      </c>
      <c r="J97" s="10">
        <v>36</v>
      </c>
      <c r="K97" s="11">
        <v>2.4675925925925983</v>
      </c>
      <c r="L97" s="11">
        <f t="shared" si="3"/>
        <v>5.5581301147910149E-2</v>
      </c>
      <c r="M97" s="11">
        <f t="shared" si="3"/>
        <v>0.63011182411907629</v>
      </c>
      <c r="N97" s="7">
        <v>0.55581301147910145</v>
      </c>
      <c r="O97" s="7">
        <v>6.301118241190764</v>
      </c>
      <c r="P97" s="7">
        <f t="shared" si="4"/>
        <v>11.336759145710797</v>
      </c>
      <c r="Q97" s="2">
        <v>252</v>
      </c>
      <c r="R97" s="8">
        <v>7.6215457205624197</v>
      </c>
      <c r="S97" s="8">
        <v>5.5097222222222197E-3</v>
      </c>
      <c r="T97" s="8">
        <v>26.452821468111502</v>
      </c>
      <c r="U97" s="8">
        <v>0.95540657889043701</v>
      </c>
      <c r="V97" s="8">
        <v>274.67700000000002</v>
      </c>
      <c r="W97" s="8">
        <v>9.7119999999999997</v>
      </c>
      <c r="X97" s="8">
        <v>268.04300000000001</v>
      </c>
      <c r="Y97" s="8">
        <v>5.4320000000000004</v>
      </c>
      <c r="Z97" s="8">
        <v>5.2830000000000004</v>
      </c>
      <c r="AA97" s="8">
        <v>0.99399999999999999</v>
      </c>
      <c r="AB97" s="8">
        <v>159.858</v>
      </c>
      <c r="AC97" s="8">
        <v>97.281999999999996</v>
      </c>
    </row>
    <row r="98" spans="1:29" ht="15.6" x14ac:dyDescent="0.3">
      <c r="A98" s="4">
        <v>57</v>
      </c>
      <c r="B98" s="2" t="s">
        <v>127</v>
      </c>
      <c r="C98" s="17" t="s">
        <v>96</v>
      </c>
      <c r="D98" s="6" t="s">
        <v>25</v>
      </c>
      <c r="E98" s="2">
        <v>0</v>
      </c>
      <c r="F98" s="2">
        <v>46</v>
      </c>
      <c r="G98" s="7">
        <v>1.56</v>
      </c>
      <c r="H98" s="8">
        <v>2.4232761110473695</v>
      </c>
      <c r="I98" s="9">
        <v>6.16</v>
      </c>
      <c r="J98" s="10">
        <v>31.4</v>
      </c>
      <c r="K98" s="11">
        <v>2.7459036929398279</v>
      </c>
      <c r="L98" s="11">
        <f t="shared" ref="L98:M129" si="5">100*N98/1000</f>
        <v>8.5531040737586009E-2</v>
      </c>
      <c r="M98" s="11">
        <f t="shared" si="5"/>
        <v>0.4465015518364519</v>
      </c>
      <c r="N98" s="12">
        <f>0.2782*K98+0.0914</f>
        <v>0.85531040737586017</v>
      </c>
      <c r="O98" s="12">
        <f>4.7627*K98-8.6129</f>
        <v>4.4650155183645186</v>
      </c>
      <c r="P98" s="7">
        <f t="shared" si="4"/>
        <v>5.2203451283416911</v>
      </c>
      <c r="Q98" s="2">
        <v>271</v>
      </c>
      <c r="R98" s="8">
        <v>7.73730839727952</v>
      </c>
      <c r="S98" s="8">
        <v>5.5166666666666602E-3</v>
      </c>
      <c r="T98" s="8">
        <v>25.092815068957101</v>
      </c>
      <c r="U98" s="8">
        <v>0.957333050614396</v>
      </c>
      <c r="V98" s="8">
        <v>299</v>
      </c>
      <c r="W98" s="8">
        <v>10.561999999999999</v>
      </c>
      <c r="X98" s="8">
        <v>293.83</v>
      </c>
      <c r="Y98" s="8">
        <v>5.6589999999999998</v>
      </c>
      <c r="Z98" s="8">
        <v>5.3630000000000004</v>
      </c>
      <c r="AA98" s="8">
        <v>0.99399999999999999</v>
      </c>
      <c r="AB98" s="8">
        <v>177.86600000000001</v>
      </c>
      <c r="AC98" s="8">
        <v>109.039</v>
      </c>
    </row>
    <row r="99" spans="1:29" ht="15.6" x14ac:dyDescent="0.3">
      <c r="A99" s="4">
        <v>58</v>
      </c>
      <c r="B99" s="2" t="s">
        <v>128</v>
      </c>
      <c r="C99" s="17" t="s">
        <v>96</v>
      </c>
      <c r="D99" s="6" t="s">
        <v>27</v>
      </c>
      <c r="E99" s="2">
        <v>10</v>
      </c>
      <c r="F99" s="2">
        <v>10</v>
      </c>
      <c r="G99" s="7">
        <v>15.76</v>
      </c>
      <c r="H99" s="8">
        <v>18.693412576657483</v>
      </c>
      <c r="I99" s="9">
        <v>5.79</v>
      </c>
      <c r="J99" s="10">
        <v>124.6</v>
      </c>
      <c r="K99" s="11">
        <v>11.483755053151677</v>
      </c>
      <c r="L99" s="11">
        <f t="shared" si="5"/>
        <v>0.28834753608357727</v>
      </c>
      <c r="M99" s="11">
        <f t="shared" si="5"/>
        <v>4.6331170063885985</v>
      </c>
      <c r="N99" s="7">
        <v>2.8834753608357726</v>
      </c>
      <c r="O99" s="7">
        <v>46.331170063885985</v>
      </c>
      <c r="P99" s="7">
        <f t="shared" si="4"/>
        <v>16.067822424692729</v>
      </c>
      <c r="Q99" s="2">
        <v>321</v>
      </c>
      <c r="R99" s="8">
        <v>8.0253263978070599</v>
      </c>
      <c r="S99" s="8">
        <v>4.6666666666666601E-3</v>
      </c>
      <c r="T99" s="8">
        <v>33.569959671332498</v>
      </c>
      <c r="U99" s="8">
        <v>0.96383767018252797</v>
      </c>
      <c r="V99" s="8">
        <v>364.90899999999999</v>
      </c>
      <c r="W99" s="8">
        <v>13.788</v>
      </c>
      <c r="X99" s="8">
        <v>356.13099999999997</v>
      </c>
      <c r="Y99" s="8">
        <v>6.0229999999999997</v>
      </c>
      <c r="Z99" s="8">
        <v>5.5629999999999997</v>
      </c>
      <c r="AA99" s="8">
        <v>0.996</v>
      </c>
      <c r="AB99" s="8">
        <v>223.464</v>
      </c>
      <c r="AC99" s="8">
        <v>143.52500000000001</v>
      </c>
    </row>
    <row r="100" spans="1:29" ht="15.6" x14ac:dyDescent="0.3">
      <c r="A100" s="4">
        <v>59</v>
      </c>
      <c r="B100" s="2" t="s">
        <v>129</v>
      </c>
      <c r="C100" s="17" t="s">
        <v>96</v>
      </c>
      <c r="D100" s="6" t="s">
        <v>29</v>
      </c>
      <c r="E100" s="2">
        <v>10</v>
      </c>
      <c r="F100" s="2">
        <v>10</v>
      </c>
      <c r="G100" s="7">
        <v>11.8</v>
      </c>
      <c r="H100" s="8">
        <v>11.320524967941033</v>
      </c>
      <c r="I100" s="9">
        <v>5.82</v>
      </c>
      <c r="J100" s="10">
        <v>89.6</v>
      </c>
      <c r="K100" s="11">
        <v>7.7224821588922499</v>
      </c>
      <c r="L100" s="11">
        <f t="shared" si="5"/>
        <v>0.19948177501606756</v>
      </c>
      <c r="M100" s="11">
        <f t="shared" si="5"/>
        <v>2.8252155637692873</v>
      </c>
      <c r="N100" s="7">
        <v>1.9948177501606756</v>
      </c>
      <c r="O100" s="7">
        <v>28.252155637692873</v>
      </c>
      <c r="P100" s="7">
        <f t="shared" si="4"/>
        <v>14.16277533895879</v>
      </c>
      <c r="Q100" s="2">
        <v>244</v>
      </c>
      <c r="R100" s="8">
        <v>7.5759474509088003</v>
      </c>
      <c r="S100" s="8">
        <v>6.3416666666666604E-3</v>
      </c>
      <c r="T100" s="8">
        <v>30.108082641216001</v>
      </c>
      <c r="U100" s="8">
        <v>0.95526394690016103</v>
      </c>
      <c r="V100" s="8">
        <v>263.029</v>
      </c>
      <c r="W100" s="8">
        <v>8.3249999999999993</v>
      </c>
      <c r="X100" s="8">
        <v>259.65899999999999</v>
      </c>
      <c r="Y100" s="8">
        <v>5.3710000000000004</v>
      </c>
      <c r="Z100" s="8">
        <v>5.2510000000000003</v>
      </c>
      <c r="AA100" s="8">
        <v>0.99399999999999999</v>
      </c>
      <c r="AB100" s="8">
        <v>157.411</v>
      </c>
      <c r="AC100" s="8">
        <v>92.539000000000001</v>
      </c>
    </row>
    <row r="101" spans="1:29" ht="15.6" x14ac:dyDescent="0.3">
      <c r="A101" s="4">
        <v>60</v>
      </c>
      <c r="B101" s="2" t="s">
        <v>130</v>
      </c>
      <c r="C101" s="17" t="s">
        <v>96</v>
      </c>
      <c r="D101" s="6" t="s">
        <v>31</v>
      </c>
      <c r="E101" s="2">
        <v>10</v>
      </c>
      <c r="F101" s="2">
        <v>10</v>
      </c>
      <c r="G101" s="7">
        <v>5.32</v>
      </c>
      <c r="H101" s="8">
        <v>4.523016918939919</v>
      </c>
      <c r="I101" s="9">
        <v>5.95</v>
      </c>
      <c r="J101" s="10">
        <v>55.2</v>
      </c>
      <c r="K101" s="11">
        <v>4.8941542046999214</v>
      </c>
      <c r="L101" s="11">
        <f t="shared" si="5"/>
        <v>9.7695446077368908E-2</v>
      </c>
      <c r="M101" s="11">
        <f t="shared" si="5"/>
        <v>1.3171712704782683</v>
      </c>
      <c r="N101" s="7">
        <v>0.97695446077368908</v>
      </c>
      <c r="O101" s="7">
        <v>13.171712704782683</v>
      </c>
      <c r="P101" s="7">
        <f t="shared" si="4"/>
        <v>13.48242239904558</v>
      </c>
      <c r="Q101" s="2">
        <v>192</v>
      </c>
      <c r="R101" s="8">
        <v>7.2338143616938098</v>
      </c>
      <c r="S101" s="8">
        <v>7.7777777777777697E-3</v>
      </c>
      <c r="T101" s="8">
        <v>27.435609236852301</v>
      </c>
      <c r="U101" s="8">
        <v>0.95370469676099801</v>
      </c>
      <c r="V101" s="8">
        <v>200.25</v>
      </c>
      <c r="W101" s="8">
        <v>4.8540000000000001</v>
      </c>
      <c r="X101" s="8">
        <v>200.648</v>
      </c>
      <c r="Y101" s="8">
        <v>5.4240000000000004</v>
      </c>
      <c r="Z101" s="8">
        <v>5.0140000000000002</v>
      </c>
      <c r="AA101" s="8">
        <v>0.99199999999999999</v>
      </c>
      <c r="AB101" s="8">
        <v>127.366</v>
      </c>
      <c r="AC101" s="8">
        <v>64.531000000000006</v>
      </c>
    </row>
    <row r="102" spans="1:29" ht="15.6" x14ac:dyDescent="0.3">
      <c r="A102" s="4">
        <v>61</v>
      </c>
      <c r="B102" s="2" t="s">
        <v>131</v>
      </c>
      <c r="C102" s="17" t="s">
        <v>96</v>
      </c>
      <c r="D102" s="6" t="s">
        <v>25</v>
      </c>
      <c r="E102" s="2">
        <v>10</v>
      </c>
      <c r="F102" s="2">
        <v>10</v>
      </c>
      <c r="G102" s="7">
        <v>2.2000000000000002</v>
      </c>
      <c r="H102" s="8">
        <v>1.7257701865804109</v>
      </c>
      <c r="I102" s="9">
        <v>6.06</v>
      </c>
      <c r="J102" s="10">
        <v>45.9</v>
      </c>
      <c r="K102" s="11">
        <v>4.2972649231383535</v>
      </c>
      <c r="L102" s="11">
        <f t="shared" si="5"/>
        <v>0.12868991016170897</v>
      </c>
      <c r="M102" s="11">
        <f t="shared" si="5"/>
        <v>1.1853683649431035</v>
      </c>
      <c r="N102" s="12">
        <f>0.2782*K102+0.0914</f>
        <v>1.2868991016170899</v>
      </c>
      <c r="O102" s="12">
        <f>4.7627*K102-8.6129</f>
        <v>11.853683649431034</v>
      </c>
      <c r="P102" s="7">
        <f t="shared" si="4"/>
        <v>9.2110435344433359</v>
      </c>
      <c r="Q102" s="2">
        <v>388</v>
      </c>
      <c r="R102" s="8">
        <v>8.2706703191598407</v>
      </c>
      <c r="S102" s="8">
        <v>4.07083333333333E-3</v>
      </c>
      <c r="T102" s="8">
        <v>32.546159724686902</v>
      </c>
      <c r="U102" s="8">
        <v>0.96171559769627202</v>
      </c>
      <c r="V102" s="8">
        <v>456.596</v>
      </c>
      <c r="W102" s="8">
        <v>17.087</v>
      </c>
      <c r="X102" s="8">
        <v>458.07499999999999</v>
      </c>
      <c r="Y102" s="8">
        <v>8.3119999999999994</v>
      </c>
      <c r="Z102" s="8">
        <v>5.7329999999999997</v>
      </c>
      <c r="AA102" s="8">
        <v>0.996</v>
      </c>
      <c r="AB102" s="8">
        <v>255.773</v>
      </c>
      <c r="AC102" s="8">
        <v>198.916</v>
      </c>
    </row>
    <row r="103" spans="1:29" ht="15.6" x14ac:dyDescent="0.3">
      <c r="A103" s="4">
        <v>65</v>
      </c>
      <c r="B103" s="2" t="s">
        <v>132</v>
      </c>
      <c r="C103" s="17" t="s">
        <v>96</v>
      </c>
      <c r="D103" s="6" t="s">
        <v>27</v>
      </c>
      <c r="E103" s="2">
        <v>10</v>
      </c>
      <c r="F103" s="2">
        <v>0</v>
      </c>
      <c r="G103" s="7">
        <v>20.92</v>
      </c>
      <c r="H103" s="8">
        <v>26.345616582196431</v>
      </c>
      <c r="I103" s="9">
        <v>6.04</v>
      </c>
      <c r="J103" s="10">
        <v>154.80000000000001</v>
      </c>
      <c r="K103" s="11">
        <v>10.190990643387655</v>
      </c>
      <c r="L103" s="11">
        <f t="shared" si="5"/>
        <v>0.36680000806987967</v>
      </c>
      <c r="M103" s="11">
        <f t="shared" si="5"/>
        <v>5.447118989849371</v>
      </c>
      <c r="N103" s="7">
        <v>3.6680000806987967</v>
      </c>
      <c r="O103" s="7">
        <v>54.471189898493712</v>
      </c>
      <c r="P103" s="7">
        <f t="shared" si="4"/>
        <v>14.850378598714839</v>
      </c>
      <c r="Q103" s="2">
        <v>297</v>
      </c>
      <c r="R103" s="8">
        <v>7.9159741019531404</v>
      </c>
      <c r="S103" s="8">
        <v>5.0124999999999996E-3</v>
      </c>
      <c r="T103" s="8">
        <v>26.915429469850601</v>
      </c>
      <c r="U103" s="8">
        <v>0.96367988454549502</v>
      </c>
      <c r="V103" s="8">
        <v>319.36799999999999</v>
      </c>
      <c r="W103" s="8">
        <v>8.4269999999999996</v>
      </c>
      <c r="X103" s="8">
        <v>319.26400000000001</v>
      </c>
      <c r="Y103" s="8">
        <v>5.1360000000000001</v>
      </c>
      <c r="Z103" s="8">
        <v>5.4870000000000001</v>
      </c>
      <c r="AA103" s="8">
        <v>0.995</v>
      </c>
      <c r="AB103" s="8">
        <v>205.65600000000001</v>
      </c>
      <c r="AC103" s="8">
        <v>126.30500000000001</v>
      </c>
    </row>
    <row r="104" spans="1:29" ht="15.6" x14ac:dyDescent="0.3">
      <c r="A104" s="4">
        <v>66</v>
      </c>
      <c r="B104" s="2" t="s">
        <v>133</v>
      </c>
      <c r="C104" s="17" t="s">
        <v>96</v>
      </c>
      <c r="D104" s="6" t="s">
        <v>29</v>
      </c>
      <c r="E104" s="2">
        <v>10</v>
      </c>
      <c r="F104" s="2">
        <v>0</v>
      </c>
      <c r="G104" s="7">
        <v>10.6</v>
      </c>
      <c r="H104" s="8">
        <v>16.501454499462469</v>
      </c>
      <c r="I104" s="9">
        <v>6.15</v>
      </c>
      <c r="J104" s="10">
        <v>112.6</v>
      </c>
      <c r="K104" s="11">
        <v>6.9516182533288724</v>
      </c>
      <c r="L104" s="11">
        <f t="shared" si="5"/>
        <v>0.23927526306573663</v>
      </c>
      <c r="M104" s="11">
        <f t="shared" si="5"/>
        <v>2.9963877481996914</v>
      </c>
      <c r="N104" s="7">
        <v>2.3927526306573661</v>
      </c>
      <c r="O104" s="7">
        <v>29.963877481996914</v>
      </c>
      <c r="P104" s="7">
        <f t="shared" si="4"/>
        <v>12.52276440869062</v>
      </c>
      <c r="Q104" s="2">
        <v>452</v>
      </c>
      <c r="R104" s="8">
        <v>8.5131323457752206</v>
      </c>
      <c r="S104" s="8">
        <v>3.3527777777777701E-3</v>
      </c>
      <c r="T104" s="8">
        <v>42.260068011904998</v>
      </c>
      <c r="U104" s="8">
        <v>0.96518816478119496</v>
      </c>
      <c r="V104" s="8">
        <v>565.66700000000003</v>
      </c>
      <c r="W104" s="8">
        <v>23.898</v>
      </c>
      <c r="X104" s="8">
        <v>565.82500000000005</v>
      </c>
      <c r="Y104" s="8">
        <v>10.776</v>
      </c>
      <c r="Z104" s="8">
        <v>5.9009999999999998</v>
      </c>
      <c r="AA104" s="8">
        <v>0.997</v>
      </c>
      <c r="AB104" s="8">
        <v>303.79700000000003</v>
      </c>
      <c r="AC104" s="8">
        <v>263.74700000000001</v>
      </c>
    </row>
    <row r="105" spans="1:29" ht="15.6" x14ac:dyDescent="0.3">
      <c r="A105" s="4">
        <v>67</v>
      </c>
      <c r="B105" s="2" t="s">
        <v>134</v>
      </c>
      <c r="C105" s="17" t="s">
        <v>96</v>
      </c>
      <c r="D105" s="6" t="s">
        <v>31</v>
      </c>
      <c r="E105" s="2">
        <v>10</v>
      </c>
      <c r="F105" s="2">
        <v>0</v>
      </c>
      <c r="G105" s="7">
        <v>6.8</v>
      </c>
      <c r="H105" s="8">
        <v>7.3250455674912569</v>
      </c>
      <c r="I105" s="9">
        <v>6.23</v>
      </c>
      <c r="J105" s="10">
        <v>70.2</v>
      </c>
      <c r="K105" s="11">
        <v>4.4632995280650984</v>
      </c>
      <c r="L105" s="11">
        <f t="shared" si="5"/>
        <v>9.4620416407330335E-2</v>
      </c>
      <c r="M105" s="11">
        <f t="shared" si="5"/>
        <v>1.2090003719436084</v>
      </c>
      <c r="N105" s="7">
        <v>0.94620416407330343</v>
      </c>
      <c r="O105" s="7">
        <v>12.090003719436083</v>
      </c>
      <c r="P105" s="7">
        <f t="shared" si="4"/>
        <v>12.77737319120428</v>
      </c>
      <c r="Q105" s="2">
        <v>164</v>
      </c>
      <c r="R105" s="8">
        <v>7.01743519657325</v>
      </c>
      <c r="S105" s="8">
        <v>8.5694444444444403E-3</v>
      </c>
      <c r="T105" s="8">
        <v>24.067819017250802</v>
      </c>
      <c r="U105" s="8">
        <v>0.95377310172848795</v>
      </c>
      <c r="V105" s="8">
        <v>169.52600000000001</v>
      </c>
      <c r="W105" s="8">
        <v>3.9729999999999999</v>
      </c>
      <c r="X105" s="8">
        <v>169.19399999999999</v>
      </c>
      <c r="Y105" s="8">
        <v>5.6879999999999997</v>
      </c>
      <c r="Z105" s="8">
        <v>4.8639999999999999</v>
      </c>
      <c r="AA105" s="8">
        <v>0.99099999999999999</v>
      </c>
      <c r="AB105" s="8">
        <v>110.548</v>
      </c>
      <c r="AC105" s="8">
        <v>51.36</v>
      </c>
    </row>
    <row r="106" spans="1:29" ht="15.6" x14ac:dyDescent="0.3">
      <c r="A106" s="4">
        <v>68</v>
      </c>
      <c r="B106" s="2" t="s">
        <v>135</v>
      </c>
      <c r="C106" s="17" t="s">
        <v>96</v>
      </c>
      <c r="D106" s="6" t="s">
        <v>25</v>
      </c>
      <c r="E106" s="2">
        <v>10</v>
      </c>
      <c r="F106" s="2">
        <v>0</v>
      </c>
      <c r="G106" s="7">
        <v>4.92</v>
      </c>
      <c r="H106" s="8">
        <v>5.1804558019150084</v>
      </c>
      <c r="I106" s="9">
        <v>6.17</v>
      </c>
      <c r="J106" s="10">
        <v>66.900000000000006</v>
      </c>
      <c r="K106" s="11">
        <v>5.1245019920318722</v>
      </c>
      <c r="L106" s="11">
        <f t="shared" si="5"/>
        <v>0.15170364541832668</v>
      </c>
      <c r="M106" s="11">
        <f t="shared" si="5"/>
        <v>1.5793565637450198</v>
      </c>
      <c r="N106" s="12">
        <f>0.2782*K106+0.0914</f>
        <v>1.5170364541832668</v>
      </c>
      <c r="O106" s="12">
        <f>4.7627*K106-8.6129</f>
        <v>15.793565637450197</v>
      </c>
      <c r="P106" s="7">
        <f t="shared" si="4"/>
        <v>10.410801661291023</v>
      </c>
      <c r="Q106" s="2">
        <v>279</v>
      </c>
      <c r="R106" s="8">
        <v>7.7793272082220799</v>
      </c>
      <c r="S106" s="8">
        <v>5.1250000000000002E-3</v>
      </c>
      <c r="T106" s="8">
        <v>25.480838382785599</v>
      </c>
      <c r="U106" s="8">
        <v>0.95755921282156797</v>
      </c>
      <c r="V106" s="8">
        <v>300.19600000000003</v>
      </c>
      <c r="W106" s="8">
        <v>8.3010000000000002</v>
      </c>
      <c r="X106" s="8">
        <v>301.22000000000003</v>
      </c>
      <c r="Y106" s="8">
        <v>5.5330000000000004</v>
      </c>
      <c r="Z106" s="8">
        <v>5.3920000000000003</v>
      </c>
      <c r="AA106" s="8">
        <v>0.99399999999999999</v>
      </c>
      <c r="AB106" s="8">
        <v>181.178</v>
      </c>
      <c r="AC106" s="8">
        <v>114.20399999999999</v>
      </c>
    </row>
    <row r="107" spans="1:29" ht="15.6" x14ac:dyDescent="0.3">
      <c r="A107" s="4">
        <v>69</v>
      </c>
      <c r="B107" s="2" t="s">
        <v>136</v>
      </c>
      <c r="C107" s="17" t="s">
        <v>96</v>
      </c>
      <c r="D107" s="6" t="s">
        <v>27</v>
      </c>
      <c r="E107" s="2">
        <v>46</v>
      </c>
      <c r="F107" s="2">
        <v>0</v>
      </c>
      <c r="G107" s="7">
        <v>22.2</v>
      </c>
      <c r="H107" s="8">
        <v>26.871984203946678</v>
      </c>
      <c r="I107" s="9">
        <v>5.92</v>
      </c>
      <c r="J107" s="10">
        <v>102.7</v>
      </c>
      <c r="K107" s="11">
        <v>9.5184052106977113</v>
      </c>
      <c r="L107" s="11">
        <f t="shared" si="5"/>
        <v>0.28480056903496331</v>
      </c>
      <c r="M107" s="11">
        <f t="shared" si="5"/>
        <v>4.4278881267006964</v>
      </c>
      <c r="N107" s="7">
        <v>2.8480056903496331</v>
      </c>
      <c r="O107" s="7">
        <v>44.278881267006966</v>
      </c>
      <c r="P107" s="7">
        <f t="shared" si="4"/>
        <v>15.54732893162552</v>
      </c>
      <c r="Q107" s="2">
        <v>167</v>
      </c>
      <c r="R107" s="8">
        <v>6.9827288683595201</v>
      </c>
      <c r="S107" s="8">
        <v>9.1611111111111095E-3</v>
      </c>
      <c r="T107" s="8">
        <v>23.4564523264172</v>
      </c>
      <c r="U107" s="8">
        <v>0.94569454460368496</v>
      </c>
      <c r="V107" s="8">
        <v>173</v>
      </c>
      <c r="W107" s="8">
        <v>4.1609999999999996</v>
      </c>
      <c r="X107" s="8">
        <v>172.88900000000001</v>
      </c>
      <c r="Y107" s="8">
        <v>5.69</v>
      </c>
      <c r="Z107" s="8">
        <v>4.84</v>
      </c>
      <c r="AA107" s="8">
        <v>0.99</v>
      </c>
      <c r="AB107" s="8">
        <v>104.06100000000001</v>
      </c>
      <c r="AC107" s="8">
        <v>52.71</v>
      </c>
    </row>
    <row r="108" spans="1:29" ht="15.6" x14ac:dyDescent="0.3">
      <c r="A108" s="4">
        <v>70</v>
      </c>
      <c r="B108" s="2" t="s">
        <v>137</v>
      </c>
      <c r="C108" s="17" t="s">
        <v>96</v>
      </c>
      <c r="D108" s="6" t="s">
        <v>29</v>
      </c>
      <c r="E108" s="2">
        <v>46</v>
      </c>
      <c r="F108" s="2">
        <v>0</v>
      </c>
      <c r="G108" s="7">
        <v>3.64</v>
      </c>
      <c r="H108" s="8">
        <v>7.5062070558346328</v>
      </c>
      <c r="I108" s="9">
        <v>6.15</v>
      </c>
      <c r="J108" s="10">
        <v>48.5</v>
      </c>
      <c r="K108" s="11">
        <v>2.9826567562416511</v>
      </c>
      <c r="L108" s="11">
        <f t="shared" si="5"/>
        <v>6.8920230915874792E-2</v>
      </c>
      <c r="M108" s="11">
        <f t="shared" si="5"/>
        <v>0.89307053188955987</v>
      </c>
      <c r="N108" s="7">
        <v>0.68920230915874803</v>
      </c>
      <c r="O108" s="7">
        <v>8.9307053188955994</v>
      </c>
      <c r="P108" s="7">
        <f t="shared" si="4"/>
        <v>12.958031626151353</v>
      </c>
      <c r="Q108" s="2">
        <v>258</v>
      </c>
      <c r="R108" s="8">
        <v>7.6633445029963898</v>
      </c>
      <c r="S108" s="8">
        <v>5.8611111111111103E-3</v>
      </c>
      <c r="T108" s="8">
        <v>28.910755252196399</v>
      </c>
      <c r="U108" s="8">
        <v>0.95657559805317405</v>
      </c>
      <c r="V108" s="8">
        <v>270.11500000000001</v>
      </c>
      <c r="W108" s="8">
        <v>5.6269999999999998</v>
      </c>
      <c r="X108" s="8">
        <v>274.89299999999997</v>
      </c>
      <c r="Y108" s="8">
        <v>5.3819999999999997</v>
      </c>
      <c r="Z108" s="8">
        <v>5.3120000000000003</v>
      </c>
      <c r="AA108" s="8">
        <v>0.99399999999999999</v>
      </c>
      <c r="AB108" s="8">
        <v>168.89500000000001</v>
      </c>
      <c r="AC108" s="8">
        <v>100.919</v>
      </c>
    </row>
    <row r="109" spans="1:29" ht="15.6" x14ac:dyDescent="0.3">
      <c r="A109" s="4">
        <v>71</v>
      </c>
      <c r="B109" s="2" t="s">
        <v>138</v>
      </c>
      <c r="C109" s="17" t="s">
        <v>96</v>
      </c>
      <c r="D109" s="6" t="s">
        <v>31</v>
      </c>
      <c r="E109" s="2">
        <v>46</v>
      </c>
      <c r="F109" s="2">
        <v>0</v>
      </c>
      <c r="G109" s="7">
        <v>4.08</v>
      </c>
      <c r="H109" s="8">
        <v>8.6340461907160631</v>
      </c>
      <c r="I109" s="9">
        <v>6.16</v>
      </c>
      <c r="J109" s="10">
        <v>46.4</v>
      </c>
      <c r="K109" s="11">
        <v>3.2025819265143451</v>
      </c>
      <c r="L109" s="11">
        <f t="shared" si="5"/>
        <v>6.086048252166415E-2</v>
      </c>
      <c r="M109" s="11">
        <f t="shared" si="5"/>
        <v>0.82637042296296492</v>
      </c>
      <c r="N109" s="7">
        <v>0.6086048252166415</v>
      </c>
      <c r="O109" s="7">
        <v>8.2637042296296492</v>
      </c>
      <c r="P109" s="7">
        <f t="shared" si="4"/>
        <v>13.578111587741795</v>
      </c>
      <c r="Q109" s="2">
        <v>163</v>
      </c>
      <c r="R109" s="8">
        <v>6.9955985323954604</v>
      </c>
      <c r="S109" s="8">
        <v>9.5291666666666597E-3</v>
      </c>
      <c r="T109" s="8">
        <v>23.040032255178001</v>
      </c>
      <c r="U109" s="8">
        <v>0.95194683836109895</v>
      </c>
      <c r="V109" s="8">
        <v>168.35300000000001</v>
      </c>
      <c r="W109" s="8">
        <v>3.9710000000000001</v>
      </c>
      <c r="X109" s="8">
        <v>167.828</v>
      </c>
      <c r="Y109" s="8">
        <v>5.6660000000000004</v>
      </c>
      <c r="Z109" s="8">
        <v>4.8490000000000002</v>
      </c>
      <c r="AA109" s="8">
        <v>0.99099999999999999</v>
      </c>
      <c r="AB109" s="8">
        <v>108.22199999999999</v>
      </c>
      <c r="AC109" s="8">
        <v>50.914000000000001</v>
      </c>
    </row>
    <row r="110" spans="1:29" ht="15.6" x14ac:dyDescent="0.3">
      <c r="A110" s="4">
        <v>72</v>
      </c>
      <c r="B110" s="2" t="s">
        <v>139</v>
      </c>
      <c r="C110" s="17" t="s">
        <v>96</v>
      </c>
      <c r="D110" s="6" t="s">
        <v>25</v>
      </c>
      <c r="E110" s="2">
        <v>46</v>
      </c>
      <c r="F110" s="2">
        <v>0</v>
      </c>
      <c r="G110" s="7">
        <v>2.56</v>
      </c>
      <c r="H110" s="8">
        <v>1.9592262241063196</v>
      </c>
      <c r="I110" s="9">
        <v>6.34</v>
      </c>
      <c r="J110" s="10">
        <v>35.799999999999997</v>
      </c>
      <c r="K110" s="11">
        <v>2.9187627633610718</v>
      </c>
      <c r="L110" s="11">
        <f t="shared" si="5"/>
        <v>9.0339980076705018E-2</v>
      </c>
      <c r="M110" s="11">
        <f t="shared" si="5"/>
        <v>0.52882914130597758</v>
      </c>
      <c r="N110" s="12">
        <f>0.2782*K110+0.0914</f>
        <v>0.90339980076705018</v>
      </c>
      <c r="O110" s="12">
        <f>4.7627*K110-8.6129</f>
        <v>5.2882914130597758</v>
      </c>
      <c r="P110" s="7">
        <f t="shared" si="4"/>
        <v>5.8537664150132018</v>
      </c>
      <c r="Q110" s="2">
        <v>283</v>
      </c>
      <c r="R110" s="8">
        <v>7.7514339182981997</v>
      </c>
      <c r="S110" s="8">
        <v>5.6236111111111096E-3</v>
      </c>
      <c r="T110" s="8">
        <v>25.367855513378199</v>
      </c>
      <c r="U110" s="8">
        <v>0.95171997242735695</v>
      </c>
      <c r="V110" s="8">
        <v>322.39600000000002</v>
      </c>
      <c r="W110" s="8">
        <v>13.146000000000001</v>
      </c>
      <c r="X110" s="8">
        <v>318.57100000000003</v>
      </c>
      <c r="Y110" s="8">
        <v>6.5069999999999997</v>
      </c>
      <c r="Z110" s="8">
        <v>5.3730000000000002</v>
      </c>
      <c r="AA110" s="8">
        <v>0.99399999999999999</v>
      </c>
      <c r="AB110" s="8">
        <v>173.95500000000001</v>
      </c>
      <c r="AC110" s="8">
        <v>116.83499999999999</v>
      </c>
    </row>
    <row r="111" spans="1:29" ht="15.6" x14ac:dyDescent="0.3">
      <c r="A111" s="4">
        <v>73</v>
      </c>
      <c r="B111" s="2" t="s">
        <v>140</v>
      </c>
      <c r="C111" s="5" t="s">
        <v>24</v>
      </c>
      <c r="D111" s="6" t="s">
        <v>27</v>
      </c>
      <c r="E111" s="2">
        <v>0</v>
      </c>
      <c r="F111" s="2">
        <v>0.1</v>
      </c>
      <c r="G111" s="7">
        <v>11.36</v>
      </c>
      <c r="H111" s="8">
        <v>23.105996546882555</v>
      </c>
      <c r="I111" s="9">
        <v>7.2</v>
      </c>
      <c r="J111" s="10">
        <v>300</v>
      </c>
      <c r="K111" s="11">
        <v>14.917640158365478</v>
      </c>
      <c r="L111" s="11">
        <f t="shared" si="5"/>
        <v>0.40904110871842841</v>
      </c>
      <c r="M111" s="11">
        <f t="shared" si="5"/>
        <v>5.4051186494627119</v>
      </c>
      <c r="N111" s="7">
        <v>4.0904110871842843</v>
      </c>
      <c r="O111" s="7">
        <v>54.051186494627117</v>
      </c>
      <c r="P111" s="7">
        <f t="shared" si="4"/>
        <v>13.214120865253747</v>
      </c>
      <c r="Q111" s="2">
        <v>258</v>
      </c>
      <c r="R111" s="8">
        <v>7.7120628688619499</v>
      </c>
      <c r="S111" s="8">
        <v>5.8736111111111098E-3</v>
      </c>
      <c r="T111" s="8">
        <v>33.4225594036606</v>
      </c>
      <c r="U111" s="8">
        <v>0.96265685930220202</v>
      </c>
      <c r="V111" s="8">
        <v>269.81</v>
      </c>
      <c r="W111" s="8">
        <v>5.7489999999999997</v>
      </c>
      <c r="X111" s="8">
        <v>270.161</v>
      </c>
      <c r="Y111" s="8">
        <v>5.0919999999999996</v>
      </c>
      <c r="Z111" s="8">
        <v>5.3460000000000001</v>
      </c>
      <c r="AA111" s="8">
        <v>0.99399999999999999</v>
      </c>
      <c r="AB111" s="8">
        <v>178.83799999999999</v>
      </c>
      <c r="AC111" s="8">
        <v>100.919</v>
      </c>
    </row>
    <row r="112" spans="1:29" ht="15.6" x14ac:dyDescent="0.3">
      <c r="A112" s="4">
        <v>74</v>
      </c>
      <c r="B112" s="2" t="s">
        <v>141</v>
      </c>
      <c r="C112" s="5" t="s">
        <v>24</v>
      </c>
      <c r="D112" s="6" t="s">
        <v>29</v>
      </c>
      <c r="E112" s="2">
        <v>0</v>
      </c>
      <c r="F112" s="2">
        <v>0.1</v>
      </c>
      <c r="G112" s="7">
        <v>6.16</v>
      </c>
      <c r="H112" s="8">
        <v>12.658724707082996</v>
      </c>
      <c r="I112" s="9">
        <v>7.33</v>
      </c>
      <c r="J112" s="10">
        <v>307</v>
      </c>
      <c r="K112" s="11">
        <v>12.765255116476458</v>
      </c>
      <c r="L112" s="11">
        <f t="shared" si="5"/>
        <v>0.35501339479094868</v>
      </c>
      <c r="M112" s="11">
        <f t="shared" si="5"/>
        <v>4.5083966442154555</v>
      </c>
      <c r="N112" s="7">
        <v>3.5501339479094867</v>
      </c>
      <c r="O112" s="7">
        <v>45.083966442154555</v>
      </c>
      <c r="P112" s="7">
        <f t="shared" si="4"/>
        <v>12.69922969208034</v>
      </c>
      <c r="Q112" s="2">
        <v>315</v>
      </c>
      <c r="R112" s="8">
        <v>7.9444372610179803</v>
      </c>
      <c r="S112" s="8">
        <v>4.6666666666666601E-3</v>
      </c>
      <c r="T112" s="8">
        <v>42.216595518086002</v>
      </c>
      <c r="U112" s="8">
        <v>0.95725245630868805</v>
      </c>
      <c r="V112" s="8">
        <v>351.65600000000001</v>
      </c>
      <c r="W112" s="8">
        <v>11.677</v>
      </c>
      <c r="X112" s="8">
        <v>354.36</v>
      </c>
      <c r="Y112" s="8">
        <v>6.6260000000000003</v>
      </c>
      <c r="Z112" s="8">
        <v>5.5069999999999997</v>
      </c>
      <c r="AA112" s="8">
        <v>0.995</v>
      </c>
      <c r="AB112" s="8">
        <v>203.56200000000001</v>
      </c>
      <c r="AC112" s="8">
        <v>139.1</v>
      </c>
    </row>
    <row r="113" spans="1:29" ht="15.6" x14ac:dyDescent="0.3">
      <c r="A113" s="4">
        <v>75</v>
      </c>
      <c r="B113" s="2" t="s">
        <v>142</v>
      </c>
      <c r="C113" s="5" t="s">
        <v>24</v>
      </c>
      <c r="D113" s="6" t="s">
        <v>31</v>
      </c>
      <c r="E113" s="2">
        <v>0</v>
      </c>
      <c r="F113" s="2">
        <v>0.1</v>
      </c>
      <c r="G113" s="7">
        <v>4.8</v>
      </c>
      <c r="H113" s="8">
        <v>12.621420017376465</v>
      </c>
      <c r="I113" s="9">
        <v>7.48</v>
      </c>
      <c r="J113" s="10">
        <v>317</v>
      </c>
      <c r="K113" s="11">
        <v>12.108995531377495</v>
      </c>
      <c r="L113" s="11">
        <f t="shared" si="5"/>
        <v>0.35169216299510481</v>
      </c>
      <c r="M113" s="11">
        <f t="shared" si="5"/>
        <v>4.5510041954355422</v>
      </c>
      <c r="N113" s="7">
        <v>3.5169216299510482</v>
      </c>
      <c r="O113" s="7">
        <v>45.510041954355422</v>
      </c>
      <c r="P113" s="7">
        <f t="shared" si="4"/>
        <v>12.940305967235577</v>
      </c>
      <c r="Q113" s="2">
        <v>255</v>
      </c>
      <c r="R113" s="8">
        <v>7.63198093965193</v>
      </c>
      <c r="S113" s="8">
        <v>6.4458333333333303E-3</v>
      </c>
      <c r="T113" s="8">
        <v>37.923175461568498</v>
      </c>
      <c r="U113" s="8">
        <v>0.95467144402996196</v>
      </c>
      <c r="V113" s="8">
        <v>276.57900000000001</v>
      </c>
      <c r="W113" s="8">
        <v>8.9489999999999998</v>
      </c>
      <c r="X113" s="8">
        <v>272.911</v>
      </c>
      <c r="Y113" s="8">
        <v>5.4240000000000004</v>
      </c>
      <c r="Z113" s="8">
        <v>5.29</v>
      </c>
      <c r="AA113" s="8">
        <v>0.99399999999999999</v>
      </c>
      <c r="AB113" s="8">
        <v>161.07400000000001</v>
      </c>
      <c r="AC113" s="8">
        <v>99.091999999999999</v>
      </c>
    </row>
    <row r="114" spans="1:29" ht="15.6" x14ac:dyDescent="0.3">
      <c r="A114" s="4">
        <v>76</v>
      </c>
      <c r="B114" s="2" t="s">
        <v>143</v>
      </c>
      <c r="C114" s="5" t="s">
        <v>24</v>
      </c>
      <c r="D114" s="6" t="s">
        <v>25</v>
      </c>
      <c r="E114" s="2">
        <v>0</v>
      </c>
      <c r="F114" s="2">
        <v>0.1</v>
      </c>
      <c r="G114" s="7">
        <v>3.36</v>
      </c>
      <c r="H114" s="8">
        <v>6.7168704757079576</v>
      </c>
      <c r="I114" s="9">
        <v>7.49</v>
      </c>
      <c r="J114" s="10">
        <v>235</v>
      </c>
      <c r="K114" s="11">
        <v>8.5862638659429127</v>
      </c>
      <c r="L114" s="11">
        <f t="shared" si="5"/>
        <v>0.24800986075053183</v>
      </c>
      <c r="M114" s="11">
        <f t="shared" si="5"/>
        <v>3.2280898914326319</v>
      </c>
      <c r="N114" s="12">
        <f>0.2782*K114+0.0914</f>
        <v>2.4800986075053184</v>
      </c>
      <c r="O114" s="12">
        <f>4.7627*K114-8.6129</f>
        <v>32.280898914326315</v>
      </c>
      <c r="P114" s="7">
        <f t="shared" si="4"/>
        <v>13.01597396838871</v>
      </c>
      <c r="Q114" s="2">
        <v>450</v>
      </c>
      <c r="R114" s="8">
        <v>8.4826911471591302</v>
      </c>
      <c r="S114" s="8">
        <v>3.35555555555555E-3</v>
      </c>
      <c r="T114" s="8">
        <v>44.178594304813601</v>
      </c>
      <c r="U114" s="8">
        <v>0.96243495987989403</v>
      </c>
      <c r="V114" s="8">
        <v>539.90099999999995</v>
      </c>
      <c r="W114" s="8">
        <v>19.391999999999999</v>
      </c>
      <c r="X114" s="8">
        <v>551.26400000000001</v>
      </c>
      <c r="Y114" s="8">
        <v>10.515000000000001</v>
      </c>
      <c r="Z114" s="8">
        <v>5.88</v>
      </c>
      <c r="AA114" s="8">
        <v>0.996</v>
      </c>
      <c r="AB114" s="8">
        <v>284.36</v>
      </c>
      <c r="AC114" s="8">
        <v>261.517</v>
      </c>
    </row>
    <row r="115" spans="1:29" ht="15.6" x14ac:dyDescent="0.3">
      <c r="A115" s="4">
        <v>77</v>
      </c>
      <c r="B115" s="2" t="s">
        <v>144</v>
      </c>
      <c r="C115" s="5" t="s">
        <v>24</v>
      </c>
      <c r="D115" s="6" t="s">
        <v>27</v>
      </c>
      <c r="E115" s="2">
        <v>0.1</v>
      </c>
      <c r="F115" s="2">
        <v>0.1</v>
      </c>
      <c r="G115" s="7">
        <v>7.64</v>
      </c>
      <c r="H115" s="8">
        <v>16.886477080185003</v>
      </c>
      <c r="I115" s="9">
        <v>7.41</v>
      </c>
      <c r="J115" s="10">
        <v>304</v>
      </c>
      <c r="K115" s="11">
        <v>8.9270472460711723</v>
      </c>
      <c r="L115" s="11">
        <f t="shared" si="5"/>
        <v>0.41225031882073454</v>
      </c>
      <c r="M115" s="11">
        <f t="shared" si="5"/>
        <v>5.4739645495625266</v>
      </c>
      <c r="N115" s="7">
        <v>4.1225031882073457</v>
      </c>
      <c r="O115" s="7">
        <v>54.739645495625268</v>
      </c>
      <c r="P115" s="7">
        <f t="shared" si="4"/>
        <v>13.278254253922988</v>
      </c>
      <c r="Q115" s="2">
        <v>309</v>
      </c>
      <c r="R115" s="8">
        <v>7.9494616008531196</v>
      </c>
      <c r="S115" s="8">
        <v>4.7416666666666597E-3</v>
      </c>
      <c r="T115" s="8">
        <v>40.727913260150501</v>
      </c>
      <c r="U115" s="8">
        <v>0.96107080138483802</v>
      </c>
      <c r="V115" s="8">
        <v>334.74200000000002</v>
      </c>
      <c r="W115" s="8">
        <v>9.1430000000000007</v>
      </c>
      <c r="X115" s="8">
        <v>336.71899999999999</v>
      </c>
      <c r="Y115" s="8">
        <v>5.6719999999999997</v>
      </c>
      <c r="Z115" s="8">
        <v>5.51</v>
      </c>
      <c r="AA115" s="8">
        <v>0.995</v>
      </c>
      <c r="AB115" s="8">
        <v>205.304</v>
      </c>
      <c r="AC115" s="8">
        <v>134.756</v>
      </c>
    </row>
    <row r="116" spans="1:29" ht="15.6" x14ac:dyDescent="0.3">
      <c r="A116" s="4">
        <v>78</v>
      </c>
      <c r="B116" s="2" t="s">
        <v>145</v>
      </c>
      <c r="C116" s="5" t="s">
        <v>24</v>
      </c>
      <c r="D116" s="6" t="s">
        <v>29</v>
      </c>
      <c r="E116" s="2">
        <v>0.1</v>
      </c>
      <c r="F116" s="2">
        <v>0.1</v>
      </c>
      <c r="G116" s="7">
        <v>5.64</v>
      </c>
      <c r="H116" s="8">
        <v>12.192285472047779</v>
      </c>
      <c r="I116" s="9">
        <v>7.53</v>
      </c>
      <c r="J116" s="10">
        <v>292</v>
      </c>
      <c r="K116" s="11">
        <v>12.173913043478237</v>
      </c>
      <c r="L116" s="11">
        <f t="shared" si="5"/>
        <v>0.35157337414852008</v>
      </c>
      <c r="M116" s="11">
        <f t="shared" si="5"/>
        <v>4.6805615465225898</v>
      </c>
      <c r="N116" s="7">
        <v>3.5157337414852008</v>
      </c>
      <c r="O116" s="7">
        <v>46.805615465225905</v>
      </c>
      <c r="P116" s="7">
        <f t="shared" si="4"/>
        <v>13.31318549892608</v>
      </c>
      <c r="Q116" s="2">
        <v>228</v>
      </c>
      <c r="R116" s="8">
        <v>7.4467736291806998</v>
      </c>
      <c r="S116" s="8">
        <v>7.2152777777777701E-3</v>
      </c>
      <c r="T116" s="8">
        <v>36.562567947447803</v>
      </c>
      <c r="U116" s="8">
        <v>0.95070575684251801</v>
      </c>
      <c r="V116" s="8">
        <v>247.029</v>
      </c>
      <c r="W116" s="8">
        <v>8.3249999999999993</v>
      </c>
      <c r="X116" s="8">
        <v>246.54499999999999</v>
      </c>
      <c r="Y116" s="8">
        <v>6.2809999999999997</v>
      </c>
      <c r="Z116" s="8">
        <v>5.1619999999999999</v>
      </c>
      <c r="AA116" s="8">
        <v>0.99299999999999999</v>
      </c>
      <c r="AB116" s="8">
        <v>145.71899999999999</v>
      </c>
      <c r="AC116" s="8">
        <v>83.409000000000006</v>
      </c>
    </row>
    <row r="117" spans="1:29" ht="15.6" x14ac:dyDescent="0.3">
      <c r="A117" s="4">
        <v>79</v>
      </c>
      <c r="B117" s="2" t="s">
        <v>146</v>
      </c>
      <c r="C117" s="5" t="s">
        <v>24</v>
      </c>
      <c r="D117" s="6" t="s">
        <v>31</v>
      </c>
      <c r="E117" s="2">
        <v>0.1</v>
      </c>
      <c r="F117" s="2">
        <v>0.1</v>
      </c>
      <c r="G117" s="7">
        <v>4.92</v>
      </c>
      <c r="H117" s="8">
        <v>12.597471805226771</v>
      </c>
      <c r="I117" s="9">
        <v>7.46</v>
      </c>
      <c r="J117" s="10">
        <v>304</v>
      </c>
      <c r="K117" s="11">
        <v>12.003215595638896</v>
      </c>
      <c r="L117" s="11">
        <f t="shared" si="5"/>
        <v>0.35311884101387869</v>
      </c>
      <c r="M117" s="11">
        <f t="shared" si="5"/>
        <v>4.5401099109938592</v>
      </c>
      <c r="N117" s="7">
        <v>3.5311884101387871</v>
      </c>
      <c r="O117" s="7">
        <v>45.401099109938599</v>
      </c>
      <c r="P117" s="7">
        <f t="shared" si="4"/>
        <v>12.857172667304431</v>
      </c>
      <c r="Q117" s="2">
        <v>160</v>
      </c>
      <c r="R117" s="8">
        <v>6.8922219866640404</v>
      </c>
      <c r="S117" s="8">
        <v>1.0108333333333301E-2</v>
      </c>
      <c r="T117" s="8">
        <v>27.565009491224501</v>
      </c>
      <c r="U117" s="8">
        <v>0.94131243810993304</v>
      </c>
      <c r="V117" s="8">
        <v>171.17599999999999</v>
      </c>
      <c r="W117" s="8">
        <v>6.6630000000000003</v>
      </c>
      <c r="X117" s="8">
        <v>169.11699999999999</v>
      </c>
      <c r="Y117" s="8">
        <v>5.9610000000000003</v>
      </c>
      <c r="Z117" s="8">
        <v>4.7770000000000001</v>
      </c>
      <c r="AA117" s="8">
        <v>0.99</v>
      </c>
      <c r="AB117" s="8">
        <v>97.495000000000005</v>
      </c>
      <c r="AC117" s="8">
        <v>49.582999999999998</v>
      </c>
    </row>
    <row r="118" spans="1:29" ht="15.6" x14ac:dyDescent="0.3">
      <c r="A118" s="4">
        <v>80</v>
      </c>
      <c r="B118" s="2" t="s">
        <v>147</v>
      </c>
      <c r="C118" s="5" t="s">
        <v>24</v>
      </c>
      <c r="D118" s="6" t="s">
        <v>25</v>
      </c>
      <c r="E118" s="2">
        <v>0.1</v>
      </c>
      <c r="F118" s="2">
        <v>0.1</v>
      </c>
      <c r="G118" s="7">
        <v>3.12</v>
      </c>
      <c r="H118" s="8">
        <v>4.6206924877808344</v>
      </c>
      <c r="I118" s="9">
        <v>7.64</v>
      </c>
      <c r="J118" s="10">
        <v>187.9</v>
      </c>
      <c r="K118" s="11">
        <v>6.1342994689562618</v>
      </c>
      <c r="L118" s="11">
        <f t="shared" si="5"/>
        <v>0.17979621122636319</v>
      </c>
      <c r="M118" s="11">
        <f t="shared" si="5"/>
        <v>2.0602928080797986</v>
      </c>
      <c r="N118" s="12">
        <f>0.2782*K118+0.0914</f>
        <v>1.797962112263632</v>
      </c>
      <c r="O118" s="12">
        <f>4.7627*K118-8.6129</f>
        <v>20.602928080797987</v>
      </c>
      <c r="P118" s="7">
        <f t="shared" si="4"/>
        <v>11.459044626284658</v>
      </c>
      <c r="Q118" s="2">
        <v>187</v>
      </c>
      <c r="R118" s="8">
        <v>7.1645639621907202</v>
      </c>
      <c r="S118" s="8">
        <v>8.4819444444444395E-3</v>
      </c>
      <c r="T118" s="8">
        <v>26.361293901859899</v>
      </c>
      <c r="U118" s="8">
        <v>0.94933936074910896</v>
      </c>
      <c r="V118" s="8">
        <v>199.5</v>
      </c>
      <c r="W118" s="8">
        <v>6.6920000000000002</v>
      </c>
      <c r="X118" s="8">
        <v>197.61699999999999</v>
      </c>
      <c r="Y118" s="8">
        <v>5.8879999999999999</v>
      </c>
      <c r="Z118" s="8">
        <v>4.9660000000000002</v>
      </c>
      <c r="AA118" s="8">
        <v>0.99199999999999999</v>
      </c>
      <c r="AB118" s="8">
        <v>120.42100000000001</v>
      </c>
      <c r="AC118" s="8">
        <v>62.085000000000001</v>
      </c>
    </row>
    <row r="119" spans="1:29" ht="15.6" x14ac:dyDescent="0.3">
      <c r="A119" s="4">
        <v>81</v>
      </c>
      <c r="B119" s="2" t="s">
        <v>148</v>
      </c>
      <c r="C119" s="5" t="s">
        <v>24</v>
      </c>
      <c r="D119" s="6" t="s">
        <v>27</v>
      </c>
      <c r="E119" s="2">
        <v>0.1</v>
      </c>
      <c r="F119" s="2">
        <v>0</v>
      </c>
      <c r="G119" s="7">
        <v>8.08</v>
      </c>
      <c r="H119" s="8">
        <v>18.645109184986534</v>
      </c>
      <c r="I119" s="9">
        <v>7.4</v>
      </c>
      <c r="J119" s="10">
        <v>328</v>
      </c>
      <c r="K119" s="11">
        <v>13.853335341063094</v>
      </c>
      <c r="L119" s="11">
        <f t="shared" si="5"/>
        <v>0.42610281732451971</v>
      </c>
      <c r="M119" s="11">
        <f t="shared" si="5"/>
        <v>5.8194822647589106</v>
      </c>
      <c r="N119" s="7">
        <v>4.2610281732451973</v>
      </c>
      <c r="O119" s="7">
        <v>58.194822647589106</v>
      </c>
      <c r="P119" s="7">
        <f t="shared" si="4"/>
        <v>13.657460190709783</v>
      </c>
      <c r="Q119" s="2">
        <v>130</v>
      </c>
      <c r="R119" s="8">
        <v>6.5974901304950597</v>
      </c>
      <c r="S119" s="8">
        <v>1.2637499999999999E-2</v>
      </c>
      <c r="T119" s="8">
        <v>22.2193032710877</v>
      </c>
      <c r="U119" s="8">
        <v>0.93949652113847804</v>
      </c>
      <c r="V119" s="8">
        <v>133.929</v>
      </c>
      <c r="W119" s="8">
        <v>3.3370000000000002</v>
      </c>
      <c r="X119" s="8">
        <v>133.87700000000001</v>
      </c>
      <c r="Y119" s="8">
        <v>5.4480000000000004</v>
      </c>
      <c r="Z119" s="8">
        <v>4.5730000000000004</v>
      </c>
      <c r="AA119" s="8">
        <v>0.98699999999999999</v>
      </c>
      <c r="AB119" s="8">
        <v>79.69</v>
      </c>
      <c r="AC119" s="8">
        <v>37.058</v>
      </c>
    </row>
    <row r="120" spans="1:29" ht="15.6" x14ac:dyDescent="0.3">
      <c r="A120" s="4">
        <v>82</v>
      </c>
      <c r="B120" s="2" t="s">
        <v>149</v>
      </c>
      <c r="C120" s="5" t="s">
        <v>24</v>
      </c>
      <c r="D120" s="6" t="s">
        <v>29</v>
      </c>
      <c r="E120" s="2">
        <v>0.1</v>
      </c>
      <c r="F120" s="2">
        <v>0</v>
      </c>
      <c r="G120" s="7">
        <v>5.4</v>
      </c>
      <c r="H120" s="8">
        <v>13.008025096943021</v>
      </c>
      <c r="I120" s="9">
        <v>7.49</v>
      </c>
      <c r="J120" s="10">
        <v>288</v>
      </c>
      <c r="K120" s="11">
        <v>9.5275359483517921</v>
      </c>
      <c r="L120" s="11">
        <f t="shared" si="5"/>
        <v>0.36467387824111208</v>
      </c>
      <c r="M120" s="11">
        <f t="shared" si="5"/>
        <v>4.5965325032447257</v>
      </c>
      <c r="N120" s="7">
        <v>3.6467387824111213</v>
      </c>
      <c r="O120" s="7">
        <v>45.965325032447254</v>
      </c>
      <c r="P120" s="7">
        <f t="shared" si="4"/>
        <v>12.604501658892133</v>
      </c>
      <c r="Q120" s="2">
        <v>319</v>
      </c>
      <c r="R120" s="8">
        <v>8.0080601008646095</v>
      </c>
      <c r="S120" s="8">
        <v>4.5208333333333298E-3</v>
      </c>
      <c r="T120" s="8">
        <v>42.463414940101501</v>
      </c>
      <c r="U120" s="8">
        <v>0.96280664104744595</v>
      </c>
      <c r="V120" s="8">
        <v>349.51600000000002</v>
      </c>
      <c r="W120" s="8">
        <v>10.243</v>
      </c>
      <c r="X120" s="8">
        <v>351.113</v>
      </c>
      <c r="Y120" s="8">
        <v>6.0129999999999999</v>
      </c>
      <c r="Z120" s="8">
        <v>5.5510000000000002</v>
      </c>
      <c r="AA120" s="8">
        <v>0.995</v>
      </c>
      <c r="AB120" s="8">
        <v>218.71199999999999</v>
      </c>
      <c r="AC120" s="8">
        <v>142.041</v>
      </c>
    </row>
    <row r="121" spans="1:29" ht="15.6" x14ac:dyDescent="0.3">
      <c r="A121" s="4">
        <v>83</v>
      </c>
      <c r="B121" s="2" t="s">
        <v>150</v>
      </c>
      <c r="C121" s="5" t="s">
        <v>24</v>
      </c>
      <c r="D121" s="6" t="s">
        <v>31</v>
      </c>
      <c r="E121" s="2">
        <v>0.1</v>
      </c>
      <c r="F121" s="2">
        <v>0</v>
      </c>
      <c r="G121" s="7">
        <v>5.2</v>
      </c>
      <c r="H121" s="8">
        <v>9.9403775167453325</v>
      </c>
      <c r="I121" s="9">
        <v>7.64</v>
      </c>
      <c r="J121" s="10">
        <v>299</v>
      </c>
      <c r="K121" s="11">
        <v>7.7090873035546066</v>
      </c>
      <c r="L121" s="11">
        <f t="shared" si="5"/>
        <v>0.35493357966463823</v>
      </c>
      <c r="M121" s="11">
        <f t="shared" si="5"/>
        <v>4.1154455415268245</v>
      </c>
      <c r="N121" s="7">
        <v>3.5493357966463823</v>
      </c>
      <c r="O121" s="7">
        <v>41.154455415268252</v>
      </c>
      <c r="P121" s="7">
        <f t="shared" si="4"/>
        <v>11.594973756541537</v>
      </c>
      <c r="Q121" s="2">
        <v>335</v>
      </c>
      <c r="R121" s="8">
        <v>8.0359617099744796</v>
      </c>
      <c r="S121" s="8">
        <v>4.5041666666666598E-3</v>
      </c>
      <c r="T121" s="8">
        <v>40.756496393790101</v>
      </c>
      <c r="U121" s="8">
        <v>0.95802874941784699</v>
      </c>
      <c r="V121" s="8">
        <v>383.13</v>
      </c>
      <c r="W121" s="8">
        <v>13.986000000000001</v>
      </c>
      <c r="X121" s="8">
        <v>383.55500000000001</v>
      </c>
      <c r="Y121" s="8">
        <v>7.2229999999999999</v>
      </c>
      <c r="Z121" s="8">
        <v>5.57</v>
      </c>
      <c r="AA121" s="8">
        <v>0.995</v>
      </c>
      <c r="AB121" s="8">
        <v>216.346</v>
      </c>
      <c r="AC121" s="8">
        <v>154.17500000000001</v>
      </c>
    </row>
    <row r="122" spans="1:29" ht="15.6" x14ac:dyDescent="0.3">
      <c r="A122" s="4">
        <v>84</v>
      </c>
      <c r="B122" s="2" t="s">
        <v>151</v>
      </c>
      <c r="C122" s="5" t="s">
        <v>24</v>
      </c>
      <c r="D122" s="6" t="s">
        <v>25</v>
      </c>
      <c r="E122" s="2">
        <v>0.1</v>
      </c>
      <c r="F122" s="2">
        <v>0</v>
      </c>
      <c r="G122" s="7">
        <v>3.36</v>
      </c>
      <c r="H122" s="8">
        <v>5.7648782302695825</v>
      </c>
      <c r="I122" s="9">
        <v>7.16</v>
      </c>
      <c r="J122" s="10">
        <v>186.6</v>
      </c>
      <c r="K122" s="11">
        <v>7.0946742770885169</v>
      </c>
      <c r="L122" s="11">
        <f t="shared" si="5"/>
        <v>0.20651383838860252</v>
      </c>
      <c r="M122" s="11">
        <f t="shared" si="5"/>
        <v>2.5176905179489477</v>
      </c>
      <c r="N122" s="12">
        <f>0.2782*K122+0.0914</f>
        <v>2.0651383838860253</v>
      </c>
      <c r="O122" s="12">
        <f>4.7627*K122-8.6129</f>
        <v>25.176905179489477</v>
      </c>
      <c r="P122" s="7">
        <f t="shared" si="4"/>
        <v>12.191388904463357</v>
      </c>
      <c r="Q122" s="2">
        <v>310</v>
      </c>
      <c r="R122" s="8">
        <v>7.9585847615521104</v>
      </c>
      <c r="S122" s="8">
        <v>5.3347222222222199E-3</v>
      </c>
      <c r="T122" s="8">
        <v>37.916473896792198</v>
      </c>
      <c r="U122" s="8">
        <v>0.96163184261467105</v>
      </c>
      <c r="V122" s="8">
        <v>347.55799999999999</v>
      </c>
      <c r="W122" s="8">
        <v>12.457000000000001</v>
      </c>
      <c r="X122" s="8">
        <v>341.61500000000001</v>
      </c>
      <c r="Y122" s="8">
        <v>6.0229999999999997</v>
      </c>
      <c r="Z122" s="8">
        <v>5.516</v>
      </c>
      <c r="AA122" s="8">
        <v>0.995</v>
      </c>
      <c r="AB122" s="8">
        <v>210.035</v>
      </c>
      <c r="AC122" s="8">
        <v>135.47399999999999</v>
      </c>
    </row>
    <row r="123" spans="1:29" ht="15.6" x14ac:dyDescent="0.3">
      <c r="A123" s="4">
        <v>85</v>
      </c>
      <c r="B123" s="2" t="s">
        <v>152</v>
      </c>
      <c r="C123" s="5" t="s">
        <v>24</v>
      </c>
      <c r="D123" s="6" t="s">
        <v>27</v>
      </c>
      <c r="E123" s="2">
        <v>0</v>
      </c>
      <c r="F123" s="2">
        <v>1</v>
      </c>
      <c r="G123" s="7">
        <v>6.04</v>
      </c>
      <c r="H123" s="8">
        <v>16.538840014594719</v>
      </c>
      <c r="I123" s="9">
        <v>7.16</v>
      </c>
      <c r="J123" s="10">
        <v>331</v>
      </c>
      <c r="K123" s="11">
        <v>13.729909839278754</v>
      </c>
      <c r="L123" s="11">
        <f t="shared" si="5"/>
        <v>0.37454661085074448</v>
      </c>
      <c r="M123" s="11">
        <f t="shared" si="5"/>
        <v>5.0119998682586893</v>
      </c>
      <c r="N123" s="7">
        <v>3.7454661085074448</v>
      </c>
      <c r="O123" s="7">
        <v>50.119998682586896</v>
      </c>
      <c r="P123" s="7">
        <f t="shared" si="4"/>
        <v>13.381511734612795</v>
      </c>
      <c r="Q123" s="2">
        <v>381</v>
      </c>
      <c r="R123" s="8">
        <v>8.2097280423000107</v>
      </c>
      <c r="S123" s="8">
        <v>4.1902777777777702E-3</v>
      </c>
      <c r="T123" s="8">
        <v>44.373317425267601</v>
      </c>
      <c r="U123" s="8">
        <v>0.95755375311872204</v>
      </c>
      <c r="V123" s="8">
        <v>440.202</v>
      </c>
      <c r="W123" s="8">
        <v>15.153</v>
      </c>
      <c r="X123" s="8">
        <v>451.05200000000002</v>
      </c>
      <c r="Y123" s="8">
        <v>8.7270000000000003</v>
      </c>
      <c r="Z123" s="8">
        <v>5.6909999999999998</v>
      </c>
      <c r="AA123" s="8">
        <v>0.996</v>
      </c>
      <c r="AB123" s="8">
        <v>237.54499999999999</v>
      </c>
      <c r="AC123" s="8">
        <v>192.57900000000001</v>
      </c>
    </row>
    <row r="124" spans="1:29" ht="15.6" x14ac:dyDescent="0.3">
      <c r="A124" s="4">
        <v>86</v>
      </c>
      <c r="B124" s="2" t="s">
        <v>153</v>
      </c>
      <c r="C124" s="5" t="s">
        <v>24</v>
      </c>
      <c r="D124" s="6" t="s">
        <v>29</v>
      </c>
      <c r="E124" s="2">
        <v>0</v>
      </c>
      <c r="F124" s="2">
        <v>1</v>
      </c>
      <c r="G124" s="7">
        <v>4.76</v>
      </c>
      <c r="H124" s="8">
        <v>9.5508377449107673</v>
      </c>
      <c r="I124" s="9">
        <v>7.34</v>
      </c>
      <c r="J124" s="10">
        <v>323</v>
      </c>
      <c r="K124" s="11">
        <v>11.244007554113551</v>
      </c>
      <c r="L124" s="11">
        <f t="shared" si="5"/>
        <v>0.33546861784899423</v>
      </c>
      <c r="M124" s="11">
        <f t="shared" si="5"/>
        <v>4.4733461875928953</v>
      </c>
      <c r="N124" s="7">
        <v>3.3546861784899424</v>
      </c>
      <c r="O124" s="7">
        <v>44.733461875928953</v>
      </c>
      <c r="P124" s="7">
        <f t="shared" si="4"/>
        <v>13.334618946701296</v>
      </c>
      <c r="Q124" s="2">
        <v>361</v>
      </c>
      <c r="R124" s="8">
        <v>8.1037614896655299</v>
      </c>
      <c r="S124" s="8">
        <v>4.3638888888888798E-3</v>
      </c>
      <c r="T124" s="8">
        <v>45.371205181228298</v>
      </c>
      <c r="U124" s="8">
        <v>0.95384884323228603</v>
      </c>
      <c r="V124" s="8">
        <v>411.065</v>
      </c>
      <c r="W124" s="8">
        <v>13.46</v>
      </c>
      <c r="X124" s="8">
        <v>427.62099999999998</v>
      </c>
      <c r="Y124" s="8">
        <v>8.4870000000000001</v>
      </c>
      <c r="Z124" s="8">
        <v>5.617</v>
      </c>
      <c r="AA124" s="8">
        <v>0.995</v>
      </c>
      <c r="AB124" s="8">
        <v>218.11600000000001</v>
      </c>
      <c r="AC124" s="8">
        <v>175.21100000000001</v>
      </c>
    </row>
    <row r="125" spans="1:29" ht="15.6" x14ac:dyDescent="0.3">
      <c r="A125" s="4">
        <v>87</v>
      </c>
      <c r="B125" s="2" t="s">
        <v>154</v>
      </c>
      <c r="C125" s="5" t="s">
        <v>24</v>
      </c>
      <c r="D125" s="6" t="s">
        <v>31</v>
      </c>
      <c r="E125" s="2">
        <v>0</v>
      </c>
      <c r="F125" s="2">
        <v>1</v>
      </c>
      <c r="G125" s="7">
        <v>5.32</v>
      </c>
      <c r="H125" s="8">
        <v>10.038895800198416</v>
      </c>
      <c r="I125" s="9">
        <v>7.47</v>
      </c>
      <c r="J125" s="10">
        <v>323</v>
      </c>
      <c r="K125" s="11">
        <v>8.0262158054711445</v>
      </c>
      <c r="L125" s="11">
        <f t="shared" si="5"/>
        <v>0.35698802179737976</v>
      </c>
      <c r="M125" s="11">
        <f t="shared" si="5"/>
        <v>4.72118590861339</v>
      </c>
      <c r="N125" s="7">
        <v>3.5698802179737976</v>
      </c>
      <c r="O125" s="7">
        <v>47.211859086133899</v>
      </c>
      <c r="P125" s="7">
        <f t="shared" si="4"/>
        <v>13.225054120423831</v>
      </c>
      <c r="Q125" s="2">
        <v>350</v>
      </c>
      <c r="R125" s="8">
        <v>8.1022612218106307</v>
      </c>
      <c r="S125" s="8">
        <v>4.4458333333333303E-3</v>
      </c>
      <c r="T125" s="8">
        <v>43.5433762223741</v>
      </c>
      <c r="U125" s="8">
        <v>0.95871007298194899</v>
      </c>
      <c r="V125" s="8">
        <v>413</v>
      </c>
      <c r="W125" s="8">
        <v>17.306999999999999</v>
      </c>
      <c r="X125" s="8">
        <v>403.322</v>
      </c>
      <c r="Y125" s="8">
        <v>7.5739999999999998</v>
      </c>
      <c r="Z125" s="8">
        <v>5.6159999999999997</v>
      </c>
      <c r="AA125" s="8">
        <v>0.996</v>
      </c>
      <c r="AB125" s="8">
        <v>224.85900000000001</v>
      </c>
      <c r="AC125" s="8">
        <v>166.10499999999999</v>
      </c>
    </row>
    <row r="126" spans="1:29" ht="15.6" x14ac:dyDescent="0.3">
      <c r="A126" s="4">
        <v>88</v>
      </c>
      <c r="B126" s="2" t="s">
        <v>155</v>
      </c>
      <c r="C126" s="5" t="s">
        <v>24</v>
      </c>
      <c r="D126" s="6" t="s">
        <v>25</v>
      </c>
      <c r="E126" s="2">
        <v>0</v>
      </c>
      <c r="F126" s="2">
        <v>1</v>
      </c>
      <c r="G126" s="7">
        <v>7</v>
      </c>
      <c r="H126" s="8">
        <v>10.668135636616144</v>
      </c>
      <c r="I126" s="9">
        <v>7.57</v>
      </c>
      <c r="J126" s="10">
        <v>305</v>
      </c>
      <c r="K126" s="11">
        <v>11.495076952490161</v>
      </c>
      <c r="L126" s="11">
        <f t="shared" si="5"/>
        <v>0.32893304081827623</v>
      </c>
      <c r="M126" s="11">
        <f t="shared" si="5"/>
        <v>4.6134703001624882</v>
      </c>
      <c r="N126" s="12">
        <f>0.2782*K126+0.0914</f>
        <v>3.2893304081827628</v>
      </c>
      <c r="O126" s="12">
        <f>4.7627*K126-8.6129</f>
        <v>46.134703001624885</v>
      </c>
      <c r="P126" s="7">
        <f t="shared" si="4"/>
        <v>14.025560608583756</v>
      </c>
      <c r="Q126" s="2">
        <v>220</v>
      </c>
      <c r="R126" s="8">
        <v>7.4029949115346199</v>
      </c>
      <c r="S126" s="8">
        <v>6.9541666666666597E-3</v>
      </c>
      <c r="T126" s="8">
        <v>30.118731604485699</v>
      </c>
      <c r="U126" s="8">
        <v>0.95137549015599399</v>
      </c>
      <c r="V126" s="8">
        <v>248.95699999999999</v>
      </c>
      <c r="W126" s="8">
        <v>12.53</v>
      </c>
      <c r="X126" s="8">
        <v>238.327</v>
      </c>
      <c r="Y126" s="8">
        <v>6.0110000000000001</v>
      </c>
      <c r="Z126" s="8">
        <v>5.1310000000000002</v>
      </c>
      <c r="AA126" s="8">
        <v>0.99299999999999999</v>
      </c>
      <c r="AB126" s="8">
        <v>142.012</v>
      </c>
      <c r="AC126" s="8">
        <v>79.018000000000001</v>
      </c>
    </row>
    <row r="127" spans="1:29" ht="15.6" x14ac:dyDescent="0.3">
      <c r="A127" s="4">
        <v>89</v>
      </c>
      <c r="B127" s="2" t="s">
        <v>156</v>
      </c>
      <c r="C127" s="5" t="s">
        <v>24</v>
      </c>
      <c r="D127" s="6" t="s">
        <v>27</v>
      </c>
      <c r="E127" s="2">
        <v>0</v>
      </c>
      <c r="F127" s="2">
        <v>10</v>
      </c>
      <c r="G127" s="7">
        <v>6.24</v>
      </c>
      <c r="H127" s="8">
        <v>16.213087397736555</v>
      </c>
      <c r="I127" s="9">
        <v>6.86</v>
      </c>
      <c r="J127" s="10">
        <v>225</v>
      </c>
      <c r="K127" s="11">
        <v>11.637866640107594</v>
      </c>
      <c r="L127" s="11">
        <f t="shared" si="5"/>
        <v>0.35146351936234194</v>
      </c>
      <c r="M127" s="11">
        <f t="shared" si="5"/>
        <v>4.4495887608703057</v>
      </c>
      <c r="N127" s="7">
        <v>3.5146351936234193</v>
      </c>
      <c r="O127" s="7">
        <v>44.495887608703065</v>
      </c>
      <c r="P127" s="7">
        <f t="shared" si="4"/>
        <v>12.660172438218247</v>
      </c>
      <c r="Q127" s="2">
        <v>310</v>
      </c>
      <c r="R127" s="8">
        <v>7.9169079365466901</v>
      </c>
      <c r="S127" s="8">
        <v>4.6666666666666601E-3</v>
      </c>
      <c r="T127" s="8">
        <v>38.293170454297098</v>
      </c>
      <c r="U127" s="8">
        <v>0.95659605255587699</v>
      </c>
      <c r="V127" s="8">
        <v>350.44799999999998</v>
      </c>
      <c r="W127" s="8">
        <v>12.821999999999999</v>
      </c>
      <c r="X127" s="8">
        <v>348.22</v>
      </c>
      <c r="Y127" s="8">
        <v>6.593</v>
      </c>
      <c r="Z127" s="8">
        <v>5.4880000000000004</v>
      </c>
      <c r="AA127" s="8">
        <v>0.995</v>
      </c>
      <c r="AB127" s="8">
        <v>198.73</v>
      </c>
      <c r="AC127" s="8">
        <v>135.47399999999999</v>
      </c>
    </row>
    <row r="128" spans="1:29" ht="15.6" x14ac:dyDescent="0.3">
      <c r="A128" s="4">
        <v>90</v>
      </c>
      <c r="B128" s="2" t="s">
        <v>157</v>
      </c>
      <c r="C128" s="5" t="s">
        <v>24</v>
      </c>
      <c r="D128" s="6" t="s">
        <v>29</v>
      </c>
      <c r="E128" s="2">
        <v>0</v>
      </c>
      <c r="F128" s="2">
        <v>10</v>
      </c>
      <c r="G128" s="7">
        <v>3.32</v>
      </c>
      <c r="H128" s="8">
        <v>8.9556142698473469</v>
      </c>
      <c r="I128" s="9">
        <v>6.96</v>
      </c>
      <c r="J128" s="10">
        <v>157.5</v>
      </c>
      <c r="K128" s="11">
        <v>8.2492468079001213</v>
      </c>
      <c r="L128" s="11">
        <f t="shared" si="5"/>
        <v>0.28000983148986824</v>
      </c>
      <c r="M128" s="11">
        <f t="shared" si="5"/>
        <v>3.2365614957289113</v>
      </c>
      <c r="N128" s="7">
        <v>2.8000983148986824</v>
      </c>
      <c r="O128" s="7">
        <v>32.365614957289111</v>
      </c>
      <c r="P128" s="7">
        <f t="shared" si="4"/>
        <v>11.558742343109554</v>
      </c>
      <c r="Q128" s="2">
        <v>141</v>
      </c>
      <c r="R128" s="8">
        <v>6.6869374871776799</v>
      </c>
      <c r="S128" s="8">
        <v>1.11430555555555E-2</v>
      </c>
      <c r="T128" s="8">
        <v>23.524868473138</v>
      </c>
      <c r="U128" s="8">
        <v>0.93660471885687302</v>
      </c>
      <c r="V128" s="8">
        <v>150</v>
      </c>
      <c r="W128" s="8">
        <v>5.7050000000000001</v>
      </c>
      <c r="X128" s="8">
        <v>149.892</v>
      </c>
      <c r="Y128" s="8">
        <v>5.8090000000000002</v>
      </c>
      <c r="Z128" s="8">
        <v>4.6349999999999998</v>
      </c>
      <c r="AA128" s="8">
        <v>0.98799999999999999</v>
      </c>
      <c r="AB128" s="8">
        <v>85.379000000000005</v>
      </c>
      <c r="AC128" s="8">
        <v>41.485999999999997</v>
      </c>
    </row>
    <row r="129" spans="1:29" ht="15.6" x14ac:dyDescent="0.3">
      <c r="A129" s="4">
        <v>91</v>
      </c>
      <c r="B129" s="2" t="s">
        <v>158</v>
      </c>
      <c r="C129" s="5" t="s">
        <v>24</v>
      </c>
      <c r="D129" s="6" t="s">
        <v>31</v>
      </c>
      <c r="E129" s="2">
        <v>0</v>
      </c>
      <c r="F129" s="2">
        <v>10</v>
      </c>
      <c r="G129" s="7">
        <v>1.84</v>
      </c>
      <c r="H129" s="8">
        <v>3.796694410476904</v>
      </c>
      <c r="I129" s="9">
        <v>7.07</v>
      </c>
      <c r="J129" s="10">
        <v>106.3</v>
      </c>
      <c r="K129" s="11">
        <v>6.1502013740819876</v>
      </c>
      <c r="L129" s="11">
        <f t="shared" si="5"/>
        <v>0.12932614202377754</v>
      </c>
      <c r="M129" s="11">
        <f t="shared" si="5"/>
        <v>1.5194873779097224</v>
      </c>
      <c r="N129" s="7">
        <v>1.2932614202377755</v>
      </c>
      <c r="O129" s="7">
        <v>15.194873779097225</v>
      </c>
      <c r="P129" s="7">
        <f t="shared" si="4"/>
        <v>11.749267040149963</v>
      </c>
      <c r="Q129" s="2" t="s">
        <v>36</v>
      </c>
      <c r="R129" s="8" t="s">
        <v>36</v>
      </c>
      <c r="S129" s="8" t="s">
        <v>36</v>
      </c>
      <c r="T129" s="8" t="s">
        <v>36</v>
      </c>
      <c r="U129" s="8" t="s">
        <v>36</v>
      </c>
      <c r="V129" s="8" t="s">
        <v>36</v>
      </c>
      <c r="W129" s="8" t="s">
        <v>36</v>
      </c>
      <c r="X129" s="8" t="s">
        <v>36</v>
      </c>
      <c r="Y129" s="8" t="s">
        <v>36</v>
      </c>
      <c r="Z129" s="8" t="s">
        <v>36</v>
      </c>
      <c r="AA129" s="8" t="s">
        <v>36</v>
      </c>
      <c r="AB129" s="8" t="s">
        <v>36</v>
      </c>
      <c r="AC129" s="8" t="s">
        <v>36</v>
      </c>
    </row>
    <row r="130" spans="1:29" ht="15.6" x14ac:dyDescent="0.3">
      <c r="A130" s="4">
        <v>92</v>
      </c>
      <c r="B130" s="2" t="s">
        <v>159</v>
      </c>
      <c r="C130" s="5" t="s">
        <v>24</v>
      </c>
      <c r="D130" s="6" t="s">
        <v>25</v>
      </c>
      <c r="E130" s="2">
        <v>0</v>
      </c>
      <c r="F130" s="2">
        <v>10</v>
      </c>
      <c r="G130" s="7">
        <v>2.44</v>
      </c>
      <c r="H130" s="8">
        <v>0.68354034841028044</v>
      </c>
      <c r="I130" s="9">
        <v>7.24</v>
      </c>
      <c r="J130" s="10">
        <v>72.400000000000006</v>
      </c>
      <c r="K130" s="11">
        <v>5.8033134270853282</v>
      </c>
      <c r="L130" s="11">
        <f t="shared" ref="L130:M137" si="6">100*N130/1000</f>
        <v>0.17058817954151381</v>
      </c>
      <c r="M130" s="11">
        <f t="shared" si="6"/>
        <v>1.9026540859179293</v>
      </c>
      <c r="N130" s="12">
        <f>0.2782*K130+0.0914</f>
        <v>1.7058817954151382</v>
      </c>
      <c r="O130" s="12">
        <f>4.7627*K130-8.6129</f>
        <v>19.026540859179292</v>
      </c>
      <c r="P130" s="7">
        <f t="shared" ref="P130:P137" si="7">O130/N130</f>
        <v>11.153493114421243</v>
      </c>
      <c r="Q130" s="2">
        <v>180</v>
      </c>
      <c r="R130" s="8">
        <v>7.1215778104929601</v>
      </c>
      <c r="S130" s="8">
        <v>8.8916666666666606E-3</v>
      </c>
      <c r="T130" s="8">
        <v>27.740493134711102</v>
      </c>
      <c r="U130" s="8">
        <v>0.95057627517841803</v>
      </c>
      <c r="V130" s="8">
        <v>191.55</v>
      </c>
      <c r="W130" s="8">
        <v>6.5810000000000004</v>
      </c>
      <c r="X130" s="8">
        <v>188.952</v>
      </c>
      <c r="Y130" s="8">
        <v>5.8239999999999998</v>
      </c>
      <c r="Z130" s="8">
        <v>4.9359999999999999</v>
      </c>
      <c r="AA130" s="8">
        <v>0.99099999999999999</v>
      </c>
      <c r="AB130" s="8">
        <v>117.57</v>
      </c>
      <c r="AC130" s="8">
        <v>58.728999999999999</v>
      </c>
    </row>
    <row r="131" spans="1:29" ht="15.6" x14ac:dyDescent="0.3">
      <c r="A131" s="4">
        <v>93</v>
      </c>
      <c r="B131" s="2" t="s">
        <v>160</v>
      </c>
      <c r="C131" s="5" t="s">
        <v>24</v>
      </c>
      <c r="D131" s="6" t="s">
        <v>27</v>
      </c>
      <c r="E131" s="2">
        <v>0</v>
      </c>
      <c r="F131" s="2">
        <v>32</v>
      </c>
      <c r="G131" s="7">
        <v>4.84</v>
      </c>
      <c r="H131" s="8">
        <v>10.489537911346739</v>
      </c>
      <c r="I131" s="9">
        <v>6.73</v>
      </c>
      <c r="J131" s="10">
        <v>170.3</v>
      </c>
      <c r="K131" s="11">
        <v>9.3743631546770434</v>
      </c>
      <c r="L131" s="11">
        <f t="shared" si="6"/>
        <v>0.31045610192201512</v>
      </c>
      <c r="M131" s="11">
        <f t="shared" si="6"/>
        <v>3.8713490510723725</v>
      </c>
      <c r="N131" s="7">
        <v>3.1045610192201512</v>
      </c>
      <c r="O131" s="7">
        <v>38.713490510723723</v>
      </c>
      <c r="P131" s="7">
        <f t="shared" si="7"/>
        <v>12.469875860403716</v>
      </c>
      <c r="Q131" s="2">
        <v>96</v>
      </c>
      <c r="R131" s="8">
        <v>6.1172769736964501</v>
      </c>
      <c r="S131" s="8">
        <v>1.6719444444444401E-2</v>
      </c>
      <c r="T131" s="8">
        <v>17.717126941003301</v>
      </c>
      <c r="U131" s="8">
        <v>0.928976736469876</v>
      </c>
      <c r="V131" s="8">
        <v>98.1</v>
      </c>
      <c r="W131" s="8">
        <v>2.335</v>
      </c>
      <c r="X131" s="8">
        <v>99.212999999999994</v>
      </c>
      <c r="Y131" s="8">
        <v>4.9470000000000001</v>
      </c>
      <c r="Z131" s="8">
        <v>4.24</v>
      </c>
      <c r="AA131" s="8">
        <v>0.98299999999999998</v>
      </c>
      <c r="AB131" s="8">
        <v>57.92</v>
      </c>
      <c r="AC131" s="8">
        <v>24.556000000000001</v>
      </c>
    </row>
    <row r="132" spans="1:29" ht="15.6" x14ac:dyDescent="0.3">
      <c r="A132" s="4">
        <v>94</v>
      </c>
      <c r="B132" s="2" t="s">
        <v>161</v>
      </c>
      <c r="C132" s="5" t="s">
        <v>24</v>
      </c>
      <c r="D132" s="6" t="s">
        <v>29</v>
      </c>
      <c r="E132" s="2">
        <v>0</v>
      </c>
      <c r="F132" s="2">
        <v>32</v>
      </c>
      <c r="G132" s="7">
        <v>3</v>
      </c>
      <c r="H132" s="8">
        <v>8.2845310487373798</v>
      </c>
      <c r="I132" s="9">
        <v>6.46</v>
      </c>
      <c r="J132" s="10">
        <v>124.5</v>
      </c>
      <c r="K132" s="11">
        <v>8.4714726291441664</v>
      </c>
      <c r="L132" s="11">
        <f t="shared" si="6"/>
        <v>0.22745426248123707</v>
      </c>
      <c r="M132" s="11">
        <f t="shared" si="6"/>
        <v>2.6781627847270761</v>
      </c>
      <c r="N132" s="7">
        <v>2.2745426248123706</v>
      </c>
      <c r="O132" s="7">
        <v>26.781627847270762</v>
      </c>
      <c r="P132" s="7">
        <f t="shared" si="7"/>
        <v>11.774511303994581</v>
      </c>
      <c r="Q132" s="2">
        <v>155</v>
      </c>
      <c r="R132" s="8">
        <v>6.8478290446210703</v>
      </c>
      <c r="S132" s="8">
        <v>1.0925000000000001E-2</v>
      </c>
      <c r="T132" s="8">
        <v>24.781919331843302</v>
      </c>
      <c r="U132" s="8">
        <v>0.94113688320904598</v>
      </c>
      <c r="V132" s="8">
        <v>165.2</v>
      </c>
      <c r="W132" s="8">
        <v>6.4160000000000004</v>
      </c>
      <c r="X132" s="8">
        <v>162.18299999999999</v>
      </c>
      <c r="Y132" s="8">
        <v>5.86</v>
      </c>
      <c r="Z132" s="8">
        <v>4.7469999999999999</v>
      </c>
      <c r="AA132" s="8">
        <v>0.98899999999999999</v>
      </c>
      <c r="AB132" s="8">
        <v>93.787000000000006</v>
      </c>
      <c r="AC132" s="8">
        <v>47.396999999999998</v>
      </c>
    </row>
    <row r="133" spans="1:29" ht="15.6" x14ac:dyDescent="0.3">
      <c r="A133" s="4">
        <v>95</v>
      </c>
      <c r="B133" s="2" t="s">
        <v>162</v>
      </c>
      <c r="C133" s="5" t="s">
        <v>24</v>
      </c>
      <c r="D133" s="6" t="s">
        <v>31</v>
      </c>
      <c r="E133" s="2">
        <v>0</v>
      </c>
      <c r="F133" s="2">
        <v>32</v>
      </c>
      <c r="G133" s="7">
        <v>1.6</v>
      </c>
      <c r="H133" s="8">
        <v>4.1994719534560163</v>
      </c>
      <c r="I133" s="9">
        <v>6.62</v>
      </c>
      <c r="J133" s="10">
        <v>72.400000000000006</v>
      </c>
      <c r="K133" s="11">
        <v>6.5269903869854824</v>
      </c>
      <c r="L133" s="11">
        <f t="shared" si="6"/>
        <v>0.14144515808084759</v>
      </c>
      <c r="M133" s="11">
        <f t="shared" si="6"/>
        <v>1.5608460311306975</v>
      </c>
      <c r="N133" s="7">
        <v>1.4144515808084759</v>
      </c>
      <c r="O133" s="7">
        <v>15.608460311306976</v>
      </c>
      <c r="P133" s="7">
        <f t="shared" si="7"/>
        <v>11.034990891936683</v>
      </c>
      <c r="Q133" s="2">
        <v>186</v>
      </c>
      <c r="R133" s="8">
        <v>7.2132237632511096</v>
      </c>
      <c r="S133" s="8">
        <v>8.4875000000000003E-3</v>
      </c>
      <c r="T133" s="8">
        <v>24.019142299056</v>
      </c>
      <c r="U133" s="8">
        <v>0.95676771692662899</v>
      </c>
      <c r="V133" s="8">
        <v>196.929</v>
      </c>
      <c r="W133" s="8">
        <v>6.8529999999999998</v>
      </c>
      <c r="X133" s="8">
        <v>192.06899999999999</v>
      </c>
      <c r="Y133" s="8">
        <v>5.4640000000000004</v>
      </c>
      <c r="Z133" s="8">
        <v>5</v>
      </c>
      <c r="AA133" s="8">
        <v>0.99199999999999999</v>
      </c>
      <c r="AB133" s="8">
        <v>123.52</v>
      </c>
      <c r="AC133" s="8">
        <v>61.6</v>
      </c>
    </row>
    <row r="134" spans="1:29" ht="15.6" x14ac:dyDescent="0.3">
      <c r="A134" s="4">
        <v>96</v>
      </c>
      <c r="B134" s="2" t="s">
        <v>163</v>
      </c>
      <c r="C134" s="5" t="s">
        <v>24</v>
      </c>
      <c r="D134" s="6" t="s">
        <v>25</v>
      </c>
      <c r="E134" s="2">
        <v>0</v>
      </c>
      <c r="F134" s="2">
        <v>32</v>
      </c>
      <c r="G134" s="7">
        <v>2.16</v>
      </c>
      <c r="H134" s="8">
        <v>2.0257951245864003</v>
      </c>
      <c r="I134" s="9">
        <v>6.49</v>
      </c>
      <c r="J134" s="10">
        <v>55.5</v>
      </c>
      <c r="K134" s="11">
        <v>12.53976303536022</v>
      </c>
      <c r="L134" s="11">
        <f t="shared" si="6"/>
        <v>0.35799620764372131</v>
      </c>
      <c r="M134" s="11">
        <f t="shared" si="6"/>
        <v>5.1110229408510124</v>
      </c>
      <c r="N134" s="12">
        <f>0.2782*K134+0.0914</f>
        <v>3.5799620764372135</v>
      </c>
      <c r="O134" s="12">
        <f>4.7627*K134-8.6129</f>
        <v>51.110229408510122</v>
      </c>
      <c r="P134" s="7">
        <f t="shared" si="7"/>
        <v>14.276751629552216</v>
      </c>
      <c r="Q134" s="2">
        <v>113</v>
      </c>
      <c r="R134" s="8">
        <v>6.4639103437877496</v>
      </c>
      <c r="S134" s="8">
        <v>1.4061111111111101E-2</v>
      </c>
      <c r="T134" s="8">
        <v>18.829434869282501</v>
      </c>
      <c r="U134" s="8">
        <v>0.94776257036790801</v>
      </c>
      <c r="V134" s="8">
        <v>116</v>
      </c>
      <c r="W134" s="8">
        <v>3.1829999999999998</v>
      </c>
      <c r="X134" s="8">
        <v>114.73699999999999</v>
      </c>
      <c r="Y134" s="8">
        <v>5.12</v>
      </c>
      <c r="Z134" s="8">
        <v>4.4800000000000004</v>
      </c>
      <c r="AA134" s="8">
        <v>0.98599999999999999</v>
      </c>
      <c r="AB134" s="8">
        <v>73.778000000000006</v>
      </c>
      <c r="AC134" s="8">
        <v>30.584</v>
      </c>
    </row>
    <row r="135" spans="1:29" ht="15.6" x14ac:dyDescent="0.3">
      <c r="A135" s="4">
        <v>97</v>
      </c>
      <c r="B135" s="2" t="s">
        <v>164</v>
      </c>
      <c r="C135" s="5" t="s">
        <v>24</v>
      </c>
      <c r="D135" s="6" t="s">
        <v>27</v>
      </c>
      <c r="E135" s="2">
        <v>1</v>
      </c>
      <c r="F135" s="2">
        <v>1</v>
      </c>
      <c r="G135" s="7">
        <v>7.24</v>
      </c>
      <c r="H135" s="8">
        <v>19.704645982997146</v>
      </c>
      <c r="I135" s="9">
        <v>7.15</v>
      </c>
      <c r="J135" s="10">
        <v>325</v>
      </c>
      <c r="K135" s="11">
        <v>8.6866188473906067</v>
      </c>
      <c r="L135" s="11">
        <f t="shared" si="6"/>
        <v>0.39418125263166987</v>
      </c>
      <c r="M135" s="11">
        <f t="shared" si="6"/>
        <v>4.9621851028868296</v>
      </c>
      <c r="N135" s="7">
        <v>3.9418125263166988</v>
      </c>
      <c r="O135" s="7">
        <v>49.621851028868292</v>
      </c>
      <c r="P135" s="7">
        <f t="shared" si="7"/>
        <v>12.588587279983061</v>
      </c>
      <c r="Q135" s="2">
        <v>138</v>
      </c>
      <c r="R135" s="8">
        <v>6.7371753878833696</v>
      </c>
      <c r="S135" s="8">
        <v>1.0959722222222201E-2</v>
      </c>
      <c r="T135" s="8">
        <v>25.020874008532399</v>
      </c>
      <c r="U135" s="8">
        <v>0.94776003499000305</v>
      </c>
      <c r="V135" s="8">
        <v>140.76900000000001</v>
      </c>
      <c r="W135" s="8">
        <v>2.6760000000000002</v>
      </c>
      <c r="X135" s="8">
        <v>140.70599999999999</v>
      </c>
      <c r="Y135" s="8">
        <v>5.5720000000000001</v>
      </c>
      <c r="Z135" s="8">
        <v>4.67</v>
      </c>
      <c r="AA135" s="8">
        <v>0.98899999999999999</v>
      </c>
      <c r="AB135" s="8">
        <v>89.585999999999999</v>
      </c>
      <c r="AC135" s="8">
        <v>40.26</v>
      </c>
    </row>
    <row r="136" spans="1:29" ht="15.6" x14ac:dyDescent="0.3">
      <c r="A136" s="4">
        <v>98</v>
      </c>
      <c r="B136" s="2" t="s">
        <v>165</v>
      </c>
      <c r="C136" s="5" t="s">
        <v>24</v>
      </c>
      <c r="D136" s="6" t="s">
        <v>29</v>
      </c>
      <c r="E136" s="2">
        <v>1</v>
      </c>
      <c r="F136" s="2">
        <v>1</v>
      </c>
      <c r="G136" s="7">
        <v>3.56</v>
      </c>
      <c r="H136" s="8">
        <v>10.347603891833048</v>
      </c>
      <c r="I136" s="9">
        <v>7.29</v>
      </c>
      <c r="J136" s="10">
        <v>295</v>
      </c>
      <c r="K136" s="11">
        <v>10.473086325073083</v>
      </c>
      <c r="L136" s="11">
        <f t="shared" si="6"/>
        <v>0.33379344379782133</v>
      </c>
      <c r="M136" s="11">
        <f t="shared" si="6"/>
        <v>4.0162608175433725</v>
      </c>
      <c r="N136" s="7">
        <v>3.3379344379782134</v>
      </c>
      <c r="O136" s="7">
        <v>40.162608175433725</v>
      </c>
      <c r="P136" s="7">
        <f t="shared" si="7"/>
        <v>12.032174065036523</v>
      </c>
      <c r="Q136" s="2">
        <v>307</v>
      </c>
      <c r="R136" s="8">
        <v>7.9163161466177199</v>
      </c>
      <c r="S136" s="8">
        <v>4.7027777777777701E-3</v>
      </c>
      <c r="T136" s="8">
        <v>39.625857632617802</v>
      </c>
      <c r="U136" s="8">
        <v>0.95814878608586496</v>
      </c>
      <c r="V136" s="8">
        <v>366.714</v>
      </c>
      <c r="W136" s="8">
        <v>17.850999999999999</v>
      </c>
      <c r="X136" s="8">
        <v>352.02199999999999</v>
      </c>
      <c r="Y136" s="8">
        <v>6.766</v>
      </c>
      <c r="Z136" s="8">
        <v>5.4870000000000001</v>
      </c>
      <c r="AA136" s="8">
        <v>0.995</v>
      </c>
      <c r="AB136" s="8">
        <v>205.12799999999999</v>
      </c>
      <c r="AC136" s="8">
        <v>133.32499999999999</v>
      </c>
    </row>
    <row r="137" spans="1:29" ht="15.6" x14ac:dyDescent="0.3">
      <c r="A137" s="4">
        <v>99</v>
      </c>
      <c r="B137" s="2" t="s">
        <v>166</v>
      </c>
      <c r="C137" s="5" t="s">
        <v>24</v>
      </c>
      <c r="D137" s="6" t="s">
        <v>31</v>
      </c>
      <c r="E137" s="2">
        <v>1</v>
      </c>
      <c r="F137" s="2">
        <v>1</v>
      </c>
      <c r="G137" s="7">
        <v>3.92</v>
      </c>
      <c r="H137" s="8">
        <v>7.6429375362674419</v>
      </c>
      <c r="I137" s="9">
        <v>7.28</v>
      </c>
      <c r="J137" s="10">
        <v>226</v>
      </c>
      <c r="K137" s="11">
        <v>8.8679879072891818</v>
      </c>
      <c r="L137" s="11">
        <f t="shared" si="6"/>
        <v>0.27310414665189731</v>
      </c>
      <c r="M137" s="11">
        <f t="shared" si="6"/>
        <v>3.2108865232970443</v>
      </c>
      <c r="N137" s="7">
        <v>2.7310414665189731</v>
      </c>
      <c r="O137" s="7">
        <v>32.108865232970444</v>
      </c>
      <c r="P137" s="7">
        <f t="shared" si="7"/>
        <v>11.757003921986175</v>
      </c>
      <c r="Q137" s="2">
        <v>275</v>
      </c>
      <c r="R137" s="8">
        <v>7.7325071301905304</v>
      </c>
      <c r="S137" s="8">
        <v>5.3722222222222201E-3</v>
      </c>
      <c r="T137" s="8">
        <v>35.587167890339202</v>
      </c>
      <c r="U137" s="8">
        <v>0.95424318042405099</v>
      </c>
      <c r="V137" s="8">
        <v>308.47800000000001</v>
      </c>
      <c r="W137" s="8">
        <v>11.782</v>
      </c>
      <c r="X137" s="8">
        <v>305.13499999999999</v>
      </c>
      <c r="Y137" s="8">
        <v>6.3109999999999999</v>
      </c>
      <c r="Z137" s="8">
        <v>5.36</v>
      </c>
      <c r="AA137" s="8">
        <v>0.99399999999999999</v>
      </c>
      <c r="AB137" s="8">
        <v>176.51400000000001</v>
      </c>
      <c r="AC137" s="8">
        <v>111.605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Álvarez</dc:creator>
  <cp:lastModifiedBy>Valeria Álvarez</cp:lastModifiedBy>
  <dcterms:created xsi:type="dcterms:W3CDTF">2024-11-26T22:34:16Z</dcterms:created>
  <dcterms:modified xsi:type="dcterms:W3CDTF">2024-11-26T22:41:52Z</dcterms:modified>
</cp:coreProperties>
</file>