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Volumes/KINGSTON/1. UniMoron/0. Investigación UM/3. Escritos/Olguin et al/IJM - 2025/"/>
    </mc:Choice>
  </mc:AlternateContent>
  <xr:revisionPtr revIDLastSave="0" documentId="8_{D7D9D5D5-3905-FB4E-B456-555F6B210D2E}" xr6:coauthVersionLast="47" xr6:coauthVersionMax="47" xr10:uidLastSave="{00000000-0000-0000-0000-000000000000}"/>
  <bookViews>
    <workbookView xWindow="0" yWindow="500" windowWidth="24400" windowHeight="13460" activeTab="1" xr2:uid="{00000000-000D-0000-FFFF-FFFF00000000}"/>
  </bookViews>
  <sheets>
    <sheet name="CT method" sheetId="1" r:id="rId1"/>
    <sheet name="geMean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3" l="1"/>
  <c r="M43" i="3" s="1"/>
  <c r="K43" i="3"/>
  <c r="I43" i="3"/>
  <c r="J43" i="3" s="1"/>
  <c r="H43" i="3"/>
  <c r="O43" i="3" s="1"/>
  <c r="F43" i="3"/>
  <c r="G43" i="3" s="1"/>
  <c r="E43" i="3"/>
  <c r="L37" i="3"/>
  <c r="M37" i="3" s="1"/>
  <c r="K37" i="3"/>
  <c r="I37" i="3"/>
  <c r="J37" i="3" s="1"/>
  <c r="H37" i="3"/>
  <c r="F37" i="3"/>
  <c r="G37" i="3" s="1"/>
  <c r="E37" i="3"/>
  <c r="L30" i="3"/>
  <c r="M30" i="3" s="1"/>
  <c r="K30" i="3"/>
  <c r="I30" i="3"/>
  <c r="J30" i="3" s="1"/>
  <c r="H30" i="3"/>
  <c r="F30" i="3"/>
  <c r="G30" i="3" s="1"/>
  <c r="E30" i="3"/>
  <c r="L24" i="3"/>
  <c r="M24" i="3" s="1"/>
  <c r="K24" i="3"/>
  <c r="I24" i="3"/>
  <c r="J24" i="3" s="1"/>
  <c r="H24" i="3"/>
  <c r="F24" i="3"/>
  <c r="G24" i="3" s="1"/>
  <c r="E24" i="3"/>
  <c r="L17" i="3"/>
  <c r="M17" i="3" s="1"/>
  <c r="K17" i="3"/>
  <c r="I17" i="3"/>
  <c r="J17" i="3" s="1"/>
  <c r="H17" i="3"/>
  <c r="F17" i="3"/>
  <c r="G17" i="3" s="1"/>
  <c r="E17" i="3"/>
  <c r="L11" i="3"/>
  <c r="M11" i="3" s="1"/>
  <c r="K11" i="3"/>
  <c r="I11" i="3"/>
  <c r="J11" i="3" s="1"/>
  <c r="H11" i="3"/>
  <c r="F11" i="3"/>
  <c r="G11" i="3" s="1"/>
  <c r="E11" i="3"/>
  <c r="K149" i="1"/>
  <c r="K145" i="1"/>
  <c r="K140" i="1"/>
  <c r="K136" i="1"/>
  <c r="K131" i="1"/>
  <c r="K127" i="1"/>
  <c r="K122" i="1"/>
  <c r="K118" i="1"/>
  <c r="K73" i="1"/>
  <c r="K69" i="1"/>
  <c r="K64" i="1"/>
  <c r="K60" i="1"/>
  <c r="K55" i="1"/>
  <c r="K51" i="1"/>
  <c r="K46" i="1"/>
  <c r="K42" i="1"/>
  <c r="K38" i="1"/>
  <c r="K37" i="1"/>
  <c r="K34" i="1"/>
  <c r="K20" i="1"/>
  <c r="K16" i="1"/>
  <c r="K7" i="1"/>
  <c r="K6" i="1"/>
  <c r="O11" i="3" l="1"/>
  <c r="O37" i="3"/>
  <c r="P37" i="3" s="1"/>
  <c r="O17" i="3"/>
  <c r="P17" i="3" s="1"/>
  <c r="O30" i="3"/>
  <c r="P30" i="3" s="1"/>
  <c r="O24" i="3"/>
  <c r="P24" i="3" s="1"/>
  <c r="P43" i="3"/>
  <c r="P11" i="3"/>
</calcChain>
</file>

<file path=xl/sharedStrings.xml><?xml version="1.0" encoding="utf-8"?>
<sst xmlns="http://schemas.openxmlformats.org/spreadsheetml/2006/main" count="307" uniqueCount="43">
  <si>
    <t>hsp18 mean</t>
  </si>
  <si>
    <t>SE</t>
  </si>
  <si>
    <t>geMean</t>
  </si>
  <si>
    <t>ΔCT TG - RF</t>
  </si>
  <si>
    <t>stdErr</t>
  </si>
  <si>
    <t>ΔΔCT (Avg. ΔCT TG - Avg. ΔCT RF</t>
  </si>
  <si>
    <t>Normalized TG amount relative to RF 2-ΔΔCT</t>
  </si>
  <si>
    <t>downReg</t>
  </si>
  <si>
    <t>T0 DSM</t>
  </si>
  <si>
    <t>A48 DSM 18</t>
  </si>
  <si>
    <t>A48 DSM 21</t>
  </si>
  <si>
    <t>T0 Lp11</t>
  </si>
  <si>
    <t>A48 Lp11 18</t>
  </si>
  <si>
    <t>A48 Lp11 21</t>
  </si>
  <si>
    <t>rmlB mean</t>
  </si>
  <si>
    <t>glmS mean</t>
  </si>
  <si>
    <t>recA mean</t>
  </si>
  <si>
    <t>dnaK mean</t>
  </si>
  <si>
    <t>trxA mean</t>
  </si>
  <si>
    <t>cspA mean</t>
  </si>
  <si>
    <t>gapB mean</t>
  </si>
  <si>
    <t>ldhD</t>
  </si>
  <si>
    <t>rpoD</t>
  </si>
  <si>
    <t>gyrA</t>
  </si>
  <si>
    <t>mean ldhD</t>
  </si>
  <si>
    <t>sd</t>
  </si>
  <si>
    <t>Error</t>
  </si>
  <si>
    <t>mean rpoD</t>
  </si>
  <si>
    <t>mean gyrA</t>
  </si>
  <si>
    <t>std error</t>
  </si>
  <si>
    <t>(1/(2*GMEAN)*RAIZ((mean-ldhD*SE-ldhD)^2+(mean-gyrA*SE-gyrA)^2))</t>
  </si>
  <si>
    <t>T48-18 DSM</t>
  </si>
  <si>
    <t>T48-18 Lp11</t>
  </si>
  <si>
    <t>T48-21 DSM</t>
  </si>
  <si>
    <t>T48-21 Lp11</t>
  </si>
  <si>
    <t>COMPARISON SAME TIME, DIFFERENT TEMPERATURE</t>
  </si>
  <si>
    <t>COMPARISON OF 18º VS 21º</t>
  </si>
  <si>
    <t>A48 compared to A0 of each strain</t>
  </si>
  <si>
    <t xml:space="preserve">S1b. Geometric means determination (Vandesompele et al., 2002) for their use as reference in the comparative CT method described by Schmittgen and Livak (2008). </t>
  </si>
  <si>
    <t>Here we show the geMean value calculated for each time and condition.</t>
  </si>
  <si>
    <t xml:space="preserve">The geometric mean (geMean) was calculated using the values of three genes chosen by the NormFinder software (Andersen et al., 2004). </t>
  </si>
  <si>
    <t>GeMean</t>
  </si>
  <si>
    <r>
      <t xml:space="preserve">S1a. Relative Expression Analysis using the comparative CT method described by Schmittgen and Livak (2008) but using the geometric mean (geMean) of </t>
    </r>
    <r>
      <rPr>
        <b/>
        <i/>
        <sz val="12"/>
        <color theme="1"/>
        <rFont val="Calibri"/>
        <family val="2"/>
        <scheme val="minor"/>
      </rPr>
      <t>ldhD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i/>
        <sz val="12"/>
        <color theme="1"/>
        <rFont val="Calibri"/>
        <family val="2"/>
        <scheme val="minor"/>
      </rPr>
      <t>rpoD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i/>
        <sz val="12"/>
        <color theme="1"/>
        <rFont val="Calibri"/>
        <family val="2"/>
        <scheme val="minor"/>
      </rPr>
      <t>gyrA</t>
    </r>
    <r>
      <rPr>
        <b/>
        <sz val="12"/>
        <color theme="1"/>
        <rFont val="Calibri"/>
        <family val="2"/>
        <scheme val="minor"/>
      </rPr>
      <t xml:space="preserve"> as recommended by Vandesompele et al. (2002), instead of using only one reference gene.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</si>
</sst>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Cuerpo)"/>
    </font>
    <font>
      <sz val="11"/>
      <color rgb="FF0070C0"/>
      <name val="Calibri"/>
      <family val="2"/>
      <scheme val="minor"/>
    </font>
    <font>
      <b/>
      <i/>
      <sz val="11"/>
      <color theme="1"/>
      <name val="Calibri (Cuerpo)"/>
    </font>
    <font>
      <sz val="10"/>
      <color theme="1"/>
      <name val="Calibri"/>
      <family val="2"/>
      <scheme val="minor"/>
    </font>
    <font>
      <sz val="10"/>
      <color theme="1"/>
      <name val="Calibri (Cuerpo)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/>
    </xf>
    <xf numFmtId="0" fontId="0" fillId="4" borderId="0" xfId="0" applyFill="1"/>
    <xf numFmtId="0" fontId="6" fillId="4" borderId="0" xfId="0" applyFont="1" applyFill="1" applyAlignment="1">
      <alignment horizontal="center" vertical="center" wrapText="1"/>
    </xf>
    <xf numFmtId="0" fontId="8" fillId="0" borderId="0" xfId="0" applyFont="1"/>
    <xf numFmtId="2" fontId="1" fillId="0" borderId="0" xfId="0" applyNumberFormat="1" applyFont="1" applyProtection="1">
      <protection locked="0"/>
    </xf>
    <xf numFmtId="2" fontId="6" fillId="5" borderId="0" xfId="0" applyNumberFormat="1" applyFont="1" applyFill="1" applyAlignment="1">
      <alignment horizontal="center" vertical="center" wrapText="1"/>
    </xf>
    <xf numFmtId="2" fontId="6" fillId="4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2" fontId="8" fillId="5" borderId="0" xfId="0" applyNumberFormat="1" applyFont="1" applyFill="1"/>
    <xf numFmtId="2" fontId="0" fillId="0" borderId="0" xfId="0" applyNumberFormat="1"/>
    <xf numFmtId="2" fontId="0" fillId="4" borderId="0" xfId="0" applyNumberFormat="1" applyFill="1"/>
    <xf numFmtId="2" fontId="10" fillId="0" borderId="0" xfId="0" applyNumberFormat="1" applyFont="1" applyProtection="1">
      <protection locked="0"/>
    </xf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left"/>
    </xf>
    <xf numFmtId="164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center" wrapText="1"/>
    </xf>
    <xf numFmtId="164" fontId="0" fillId="3" borderId="0" xfId="0" applyNumberFormat="1" applyFont="1" applyFill="1" applyAlignment="1">
      <alignment wrapText="1"/>
    </xf>
    <xf numFmtId="0" fontId="12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Protection="1">
      <protection locked="0"/>
    </xf>
    <xf numFmtId="0" fontId="4" fillId="0" borderId="0" xfId="0" applyFont="1" applyFill="1"/>
    <xf numFmtId="0" fontId="9" fillId="0" borderId="0" xfId="0" applyFont="1" applyFill="1"/>
    <xf numFmtId="0" fontId="2" fillId="0" borderId="0" xfId="0" applyFont="1" applyFill="1"/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.%20UniMoron/0.%20Investigaci&#243;n%20UM/3.%20Escritos/Olguin%20et%20al/b.%20Fold-change%20ADAPTACION-feb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mitt"/>
      <sheetName val="Finales"/>
      <sheetName val="Finales (2)"/>
      <sheetName val="geMean (2)"/>
      <sheetName val="REL (2)"/>
      <sheetName val="ddCt - ATCC cspA-21º"/>
    </sheetNames>
    <sheetDataSet>
      <sheetData sheetId="0"/>
      <sheetData sheetId="1"/>
      <sheetData sheetId="2">
        <row r="36">
          <cell r="N36" t="str">
            <v>ATCC14917</v>
          </cell>
          <cell r="P36" t="str">
            <v xml:space="preserve">UNQLp11 </v>
          </cell>
        </row>
        <row r="38">
          <cell r="M38" t="str">
            <v>hsp20</v>
          </cell>
          <cell r="N38">
            <v>-3.10460876864515</v>
          </cell>
          <cell r="O38">
            <v>1.5680151968661693</v>
          </cell>
          <cell r="P38">
            <v>1.5800314280951671</v>
          </cell>
          <cell r="Q38">
            <v>1.5176837588523009</v>
          </cell>
        </row>
        <row r="39">
          <cell r="M39" t="str">
            <v>rfbB</v>
          </cell>
          <cell r="N39">
            <v>4.8286990955530689</v>
          </cell>
          <cell r="O39">
            <v>2.7244518177368118</v>
          </cell>
          <cell r="P39">
            <v>13.802656454667801</v>
          </cell>
          <cell r="Q39">
            <v>2.3411813308027387</v>
          </cell>
        </row>
        <row r="40">
          <cell r="M40" t="str">
            <v>glmS</v>
          </cell>
          <cell r="N40">
            <v>11.939142319206438</v>
          </cell>
          <cell r="O40">
            <v>1.5108997681309628</v>
          </cell>
          <cell r="P40">
            <v>32.422726725548955</v>
          </cell>
          <cell r="Q40">
            <v>1.3013924604422973</v>
          </cell>
        </row>
        <row r="41">
          <cell r="M41" t="str">
            <v>recA</v>
          </cell>
          <cell r="N41">
            <v>2.2373344395938934</v>
          </cell>
          <cell r="O41">
            <v>2.0246376294507842</v>
          </cell>
          <cell r="P41">
            <v>-2.0246976736464966</v>
          </cell>
          <cell r="Q41">
            <v>1.3750720027689927</v>
          </cell>
        </row>
        <row r="42">
          <cell r="M42" t="str">
            <v>dnaK</v>
          </cell>
          <cell r="N42">
            <v>-21.452855924988484</v>
          </cell>
          <cell r="O42">
            <v>1.6755405201271143</v>
          </cell>
          <cell r="P42">
            <v>-11.227390185333741</v>
          </cell>
          <cell r="Q42">
            <v>1.5953590191682918</v>
          </cell>
        </row>
        <row r="43">
          <cell r="M43" t="str">
            <v>trxA</v>
          </cell>
          <cell r="N43">
            <v>-21.452855924988484</v>
          </cell>
          <cell r="O43">
            <v>1.6755405201271143</v>
          </cell>
          <cell r="P43">
            <v>-1.9831987420454762</v>
          </cell>
          <cell r="Q43">
            <v>1.3072874664220506</v>
          </cell>
        </row>
        <row r="44">
          <cell r="M44" t="str">
            <v>cspA</v>
          </cell>
          <cell r="N44">
            <v>-4.6539542868562487</v>
          </cell>
          <cell r="O44">
            <v>1.5248126802293194</v>
          </cell>
          <cell r="P44">
            <v>-6.7127499350359647</v>
          </cell>
          <cell r="Q44">
            <v>1.666101723518735</v>
          </cell>
        </row>
        <row r="45">
          <cell r="M45" t="str">
            <v>gapB</v>
          </cell>
          <cell r="N45">
            <v>-3.3735375754366044</v>
          </cell>
          <cell r="O45">
            <v>1.8758699435325039</v>
          </cell>
          <cell r="P45">
            <v>-4.5377366849107394</v>
          </cell>
          <cell r="Q45">
            <v>2.05943314918418</v>
          </cell>
        </row>
        <row r="47">
          <cell r="N47" t="str">
            <v>ATCC14917</v>
          </cell>
          <cell r="P47" t="str">
            <v xml:space="preserve">UNQLp11 </v>
          </cell>
        </row>
        <row r="49">
          <cell r="M49" t="str">
            <v>hsp20</v>
          </cell>
          <cell r="N49">
            <v>-13.719515361282934</v>
          </cell>
          <cell r="O49">
            <v>1.0495132857211449</v>
          </cell>
          <cell r="P49">
            <v>1.073511770761288</v>
          </cell>
          <cell r="Q49">
            <v>0.75459157863937354</v>
          </cell>
        </row>
        <row r="50">
          <cell r="M50" t="str">
            <v>rfbB</v>
          </cell>
          <cell r="N50">
            <v>-39.389176626849576</v>
          </cell>
          <cell r="O50">
            <v>1.6111424512972079</v>
          </cell>
          <cell r="P50">
            <v>-10.630027435200665</v>
          </cell>
          <cell r="Q50">
            <v>1.1520599937955038</v>
          </cell>
        </row>
        <row r="51">
          <cell r="M51" t="str">
            <v>glmS</v>
          </cell>
          <cell r="N51">
            <v>1.6871914526304681</v>
          </cell>
          <cell r="O51">
            <v>0.88345251953737314</v>
          </cell>
          <cell r="P51">
            <v>3.4662423822871937</v>
          </cell>
          <cell r="Q51">
            <v>0.77630221658482668</v>
          </cell>
        </row>
        <row r="52">
          <cell r="M52" t="str">
            <v>recA</v>
          </cell>
          <cell r="N52">
            <v>-3.0258774531788113</v>
          </cell>
          <cell r="O52">
            <v>1.5544399219731684</v>
          </cell>
          <cell r="P52">
            <v>-3.4008235101545168</v>
          </cell>
          <cell r="Q52">
            <v>1.2395622920234832</v>
          </cell>
        </row>
        <row r="53">
          <cell r="M53" t="str">
            <v>dnaK</v>
          </cell>
          <cell r="N53">
            <v>1.2347146322383489</v>
          </cell>
          <cell r="O53">
            <v>0.99817797663474117</v>
          </cell>
          <cell r="P53">
            <v>1.0198469769949516</v>
          </cell>
          <cell r="Q53">
            <v>0.8019078053586175</v>
          </cell>
        </row>
        <row r="54">
          <cell r="M54" t="str">
            <v>trxA</v>
          </cell>
          <cell r="N54">
            <v>1.2347146322383489</v>
          </cell>
          <cell r="O54">
            <v>0.99817797663474117</v>
          </cell>
          <cell r="P54">
            <v>2.8995133039118444</v>
          </cell>
          <cell r="Q54">
            <v>0.93271963276931036</v>
          </cell>
        </row>
        <row r="55">
          <cell r="M55" t="str">
            <v>cspA</v>
          </cell>
          <cell r="N55">
            <v>4.9372001580225682</v>
          </cell>
          <cell r="O55">
            <v>1.150435710206299</v>
          </cell>
          <cell r="P55">
            <v>1.8353510721539468</v>
          </cell>
          <cell r="Q55">
            <v>1.0598503105252366</v>
          </cell>
        </row>
        <row r="56">
          <cell r="M56" t="str">
            <v>gapB</v>
          </cell>
          <cell r="N56">
            <v>54.329902496935361</v>
          </cell>
          <cell r="O56">
            <v>1.1455996402078203</v>
          </cell>
          <cell r="P56">
            <v>9.9740969813790539</v>
          </cell>
          <cell r="Q56">
            <v>0.79185443401226496</v>
          </cell>
        </row>
        <row r="66">
          <cell r="N66" t="str">
            <v>ATCC14917</v>
          </cell>
          <cell r="P66" t="str">
            <v xml:space="preserve">UNQLp11 </v>
          </cell>
        </row>
        <row r="68">
          <cell r="M68" t="str">
            <v>hsp20</v>
          </cell>
          <cell r="O68">
            <v>1.5940181320467397</v>
          </cell>
          <cell r="Q68">
            <v>1.4868537383837594</v>
          </cell>
          <cell r="U68">
            <v>4.4190802718341065</v>
          </cell>
          <cell r="W68">
            <v>1.471834283637782</v>
          </cell>
        </row>
        <row r="69">
          <cell r="M69" t="str">
            <v>rfbB</v>
          </cell>
          <cell r="O69">
            <v>2.3501672510795464</v>
          </cell>
          <cell r="Q69">
            <v>2.1247366158312042</v>
          </cell>
          <cell r="U69">
            <v>190.1984815526487</v>
          </cell>
          <cell r="W69">
            <v>146.72261679176827</v>
          </cell>
        </row>
        <row r="70">
          <cell r="M70" t="str">
            <v>glmS</v>
          </cell>
          <cell r="O70">
            <v>1.4760040348872281</v>
          </cell>
          <cell r="Q70">
            <v>1.2770320971329701</v>
          </cell>
          <cell r="U70">
            <v>7.0763411589078089</v>
          </cell>
          <cell r="W70">
            <v>9.3538544480420569</v>
          </cell>
        </row>
        <row r="71">
          <cell r="M71" t="str">
            <v>recA</v>
          </cell>
          <cell r="O71">
            <v>1.5213734961574914</v>
          </cell>
          <cell r="Q71">
            <v>0.93223322105509521</v>
          </cell>
          <cell r="U71">
            <v>6.769899835987613</v>
          </cell>
          <cell r="W71">
            <v>1.679669786961135</v>
          </cell>
        </row>
        <row r="72">
          <cell r="M72" t="str">
            <v>dnaK</v>
          </cell>
          <cell r="O72">
            <v>1.5653732984942146</v>
          </cell>
          <cell r="Q72">
            <v>1.5057008785992072</v>
          </cell>
          <cell r="U72">
            <v>-26.488155113884442</v>
          </cell>
          <cell r="W72">
            <v>-11.450219940055408</v>
          </cell>
        </row>
        <row r="73">
          <cell r="M73" t="str">
            <v>trxA</v>
          </cell>
          <cell r="O73">
            <v>1.5653732984942146</v>
          </cell>
          <cell r="Q73">
            <v>1.3436300352626078</v>
          </cell>
          <cell r="U73">
            <v>-26.488155113884442</v>
          </cell>
          <cell r="W73">
            <v>-5.7503111368620923</v>
          </cell>
        </row>
        <row r="74">
          <cell r="M74" t="str">
            <v>cspA</v>
          </cell>
          <cell r="O74">
            <v>1.5842788869900257</v>
          </cell>
          <cell r="Q74">
            <v>1.8455455536898506</v>
          </cell>
          <cell r="U74">
            <v>-22.977503840496482</v>
          </cell>
          <cell r="W74">
            <v>-12.320252790369594</v>
          </cell>
        </row>
        <row r="75">
          <cell r="M75" t="str">
            <v>gapB</v>
          </cell>
          <cell r="O75">
            <v>1.8367722159886413</v>
          </cell>
          <cell r="Q75">
            <v>2.0578105335661592</v>
          </cell>
          <cell r="U75">
            <v>-54.329902496935361</v>
          </cell>
          <cell r="W75">
            <v>-45.259825771261198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"/>
  <sheetViews>
    <sheetView zoomScale="90" zoomScaleNormal="90" workbookViewId="0">
      <selection activeCell="I3" sqref="I3"/>
    </sheetView>
  </sheetViews>
  <sheetFormatPr baseColWidth="10" defaultRowHeight="15" x14ac:dyDescent="0.2"/>
  <cols>
    <col min="1" max="16384" width="10.83203125" style="22"/>
  </cols>
  <sheetData>
    <row r="1" spans="1:11" ht="16" x14ac:dyDescent="0.2">
      <c r="A1" s="35" t="s">
        <v>42</v>
      </c>
    </row>
    <row r="3" spans="1:11" x14ac:dyDescent="0.2">
      <c r="B3" s="3"/>
      <c r="C3" s="3" t="s">
        <v>37</v>
      </c>
      <c r="D3" s="3"/>
      <c r="E3" s="23"/>
      <c r="F3" s="23"/>
      <c r="G3" s="24"/>
      <c r="H3" s="23"/>
      <c r="I3" s="23"/>
      <c r="J3" s="25"/>
      <c r="K3" s="1"/>
    </row>
    <row r="4" spans="1:11" ht="60" x14ac:dyDescent="0.2">
      <c r="B4" s="3" t="s">
        <v>0</v>
      </c>
      <c r="C4" s="3" t="s">
        <v>1</v>
      </c>
      <c r="D4" s="3" t="s">
        <v>2</v>
      </c>
      <c r="E4" s="3" t="s">
        <v>1</v>
      </c>
      <c r="F4" s="24" t="s">
        <v>3</v>
      </c>
      <c r="G4" s="26" t="s">
        <v>4</v>
      </c>
      <c r="H4" s="27" t="s">
        <v>5</v>
      </c>
      <c r="I4" s="26" t="s">
        <v>4</v>
      </c>
      <c r="J4" s="27" t="s">
        <v>6</v>
      </c>
      <c r="K4" s="4" t="s">
        <v>7</v>
      </c>
    </row>
    <row r="5" spans="1:11" x14ac:dyDescent="0.2">
      <c r="A5" s="5" t="s">
        <v>8</v>
      </c>
      <c r="B5" s="23">
        <v>19.300014363606774</v>
      </c>
      <c r="C5" s="23">
        <v>0.29315807576824654</v>
      </c>
      <c r="D5" s="23">
        <v>21.383556993084362</v>
      </c>
      <c r="E5" s="23">
        <v>0.65091192739048276</v>
      </c>
      <c r="F5" s="23">
        <v>-2.0835426294775878</v>
      </c>
      <c r="G5" s="23">
        <v>0.7138823394701217</v>
      </c>
      <c r="H5" s="23"/>
      <c r="I5" s="23"/>
      <c r="J5" s="25"/>
      <c r="K5" s="1"/>
    </row>
    <row r="6" spans="1:11" x14ac:dyDescent="0.2">
      <c r="A6" s="5" t="s">
        <v>9</v>
      </c>
      <c r="B6" s="23">
        <v>22.09620676879883</v>
      </c>
      <c r="C6" s="23">
        <v>1.2755639858471255</v>
      </c>
      <c r="D6" s="23">
        <v>22.545337921488482</v>
      </c>
      <c r="E6" s="23">
        <v>0.56743297490162825</v>
      </c>
      <c r="F6" s="23">
        <v>-0.44913115268965242</v>
      </c>
      <c r="G6" s="23">
        <v>1.3960815388063541</v>
      </c>
      <c r="H6" s="23">
        <v>1.6344114767879354</v>
      </c>
      <c r="I6" s="23">
        <v>1.5680151968661693</v>
      </c>
      <c r="J6" s="25">
        <v>0.32210177659080735</v>
      </c>
      <c r="K6" s="1">
        <f>-1/J6</f>
        <v>-3.1046087686451451</v>
      </c>
    </row>
    <row r="7" spans="1:11" x14ac:dyDescent="0.2">
      <c r="A7" s="28" t="s">
        <v>10</v>
      </c>
      <c r="B7" s="23">
        <v>26.068143844604492</v>
      </c>
      <c r="C7" s="23">
        <v>0.52775696580817399</v>
      </c>
      <c r="D7" s="23">
        <v>24.37352885965359</v>
      </c>
      <c r="E7" s="23">
        <v>0.55975238037797515</v>
      </c>
      <c r="F7" s="23">
        <v>1.6946149849509027</v>
      </c>
      <c r="G7" s="23">
        <v>0.76931797216616449</v>
      </c>
      <c r="H7" s="23">
        <v>3.7781576144284905</v>
      </c>
      <c r="I7" s="23">
        <v>1.0495132857211449</v>
      </c>
      <c r="J7" s="25">
        <v>7.2888872067743971E-2</v>
      </c>
      <c r="K7" s="1">
        <f>-1/J7</f>
        <v>-13.719515361282934</v>
      </c>
    </row>
    <row r="8" spans="1:11" x14ac:dyDescent="0.2">
      <c r="A8" s="5"/>
      <c r="B8" s="23"/>
      <c r="C8" s="23"/>
      <c r="D8" s="23"/>
      <c r="E8" s="23"/>
      <c r="F8" s="23"/>
      <c r="G8" s="23"/>
      <c r="H8" s="23"/>
      <c r="I8" s="23"/>
      <c r="J8" s="25"/>
      <c r="K8" s="1"/>
    </row>
    <row r="9" spans="1:11" x14ac:dyDescent="0.2">
      <c r="A9" s="5" t="s">
        <v>11</v>
      </c>
      <c r="B9" s="23">
        <v>20.182662345886232</v>
      </c>
      <c r="C9" s="23">
        <v>0.32026300961085702</v>
      </c>
      <c r="D9" s="23">
        <v>21.094039143063576</v>
      </c>
      <c r="E9" s="23">
        <v>0.47796527721255133</v>
      </c>
      <c r="F9" s="23">
        <v>-0.91137679717734343</v>
      </c>
      <c r="G9" s="23">
        <v>0.57534268183915827</v>
      </c>
      <c r="H9" s="23"/>
      <c r="I9" s="23"/>
      <c r="J9" s="25"/>
      <c r="K9" s="1"/>
    </row>
    <row r="10" spans="1:11" x14ac:dyDescent="0.2">
      <c r="A10" s="28" t="s">
        <v>12</v>
      </c>
      <c r="B10" s="23">
        <v>21.277608408610025</v>
      </c>
      <c r="C10" s="23">
        <v>1.2450716396118151</v>
      </c>
      <c r="D10" s="23">
        <v>22.848938460839179</v>
      </c>
      <c r="E10" s="23">
        <v>0.64972409726938707</v>
      </c>
      <c r="F10" s="23">
        <v>-1.571330052229154</v>
      </c>
      <c r="G10" s="23">
        <v>1.404401933328979</v>
      </c>
      <c r="H10" s="23">
        <v>-0.65995325505181057</v>
      </c>
      <c r="I10" s="23">
        <v>1.5176837588523009</v>
      </c>
      <c r="J10" s="25">
        <v>1.5800314280951671</v>
      </c>
      <c r="K10" s="1">
        <v>1.5800314280951671</v>
      </c>
    </row>
    <row r="11" spans="1:11" x14ac:dyDescent="0.2">
      <c r="A11" s="5" t="s">
        <v>13</v>
      </c>
      <c r="B11" s="23">
        <v>23.390867233276367</v>
      </c>
      <c r="C11" s="23">
        <v>0.25294040102916487</v>
      </c>
      <c r="D11" s="23">
        <v>24.40458204049142</v>
      </c>
      <c r="E11" s="23">
        <v>0.41762471494727443</v>
      </c>
      <c r="F11" s="23">
        <v>-1.0137148072150524</v>
      </c>
      <c r="G11" s="23">
        <v>0.48825121506002112</v>
      </c>
      <c r="H11" s="23">
        <v>-0.10233801003770893</v>
      </c>
      <c r="I11" s="23">
        <v>0.75459157863937354</v>
      </c>
      <c r="J11" s="25">
        <v>1.073511770761288</v>
      </c>
      <c r="K11" s="1">
        <v>1.073511770761288</v>
      </c>
    </row>
    <row r="12" spans="1:11" x14ac:dyDescent="0.2">
      <c r="A12" s="5"/>
      <c r="B12" s="23"/>
      <c r="C12" s="23"/>
      <c r="D12" s="23"/>
      <c r="E12" s="23"/>
      <c r="F12" s="23"/>
      <c r="G12" s="23"/>
      <c r="H12" s="23"/>
      <c r="I12" s="23"/>
      <c r="J12" s="25"/>
      <c r="K12" s="1"/>
    </row>
    <row r="13" spans="1:11" ht="64" x14ac:dyDescent="0.2">
      <c r="A13" s="28"/>
      <c r="B13" s="23" t="s">
        <v>14</v>
      </c>
      <c r="C13" s="23" t="s">
        <v>1</v>
      </c>
      <c r="D13" s="23" t="s">
        <v>2</v>
      </c>
      <c r="E13" s="23" t="s">
        <v>1</v>
      </c>
      <c r="F13" s="23" t="s">
        <v>3</v>
      </c>
      <c r="G13" s="23" t="s">
        <v>4</v>
      </c>
      <c r="H13" s="23" t="s">
        <v>5</v>
      </c>
      <c r="I13" s="23" t="s">
        <v>4</v>
      </c>
      <c r="J13" s="25" t="s">
        <v>6</v>
      </c>
      <c r="K13" s="4" t="s">
        <v>7</v>
      </c>
    </row>
    <row r="14" spans="1:11" x14ac:dyDescent="0.2">
      <c r="A14" s="22" t="s">
        <v>8</v>
      </c>
      <c r="B14" s="23">
        <v>21.650295590718589</v>
      </c>
      <c r="C14" s="23">
        <v>1.3505108150355951</v>
      </c>
      <c r="D14" s="23">
        <v>21.383556993084362</v>
      </c>
      <c r="E14" s="23">
        <v>0.65091192739048276</v>
      </c>
      <c r="F14" s="23">
        <v>0.26673859763422669</v>
      </c>
      <c r="G14" s="23">
        <v>1.4991883800067625</v>
      </c>
      <c r="H14" s="23"/>
      <c r="I14" s="23"/>
      <c r="J14" s="25"/>
      <c r="K14" s="1"/>
    </row>
    <row r="15" spans="1:11" x14ac:dyDescent="0.2">
      <c r="A15" s="22" t="s">
        <v>9</v>
      </c>
      <c r="B15" s="3">
        <v>20.540441955566408</v>
      </c>
      <c r="C15" s="3">
        <v>2.2029733832746152</v>
      </c>
      <c r="D15" s="3">
        <v>22.545337921488482</v>
      </c>
      <c r="E15" s="3">
        <v>0.56743297490162825</v>
      </c>
      <c r="F15" s="24">
        <v>-2.0048959659220742</v>
      </c>
      <c r="G15" s="26">
        <v>2.2748784381637002</v>
      </c>
      <c r="H15" s="27">
        <v>-2.2716345635563009</v>
      </c>
      <c r="I15" s="26">
        <v>2.7244518177368118</v>
      </c>
      <c r="J15" s="27">
        <v>4.8286990955530689</v>
      </c>
      <c r="K15" s="6">
        <v>4.8286990955530689</v>
      </c>
    </row>
    <row r="16" spans="1:11" x14ac:dyDescent="0.2">
      <c r="A16" s="5" t="s">
        <v>10</v>
      </c>
      <c r="B16" s="23">
        <v>29.939994812011719</v>
      </c>
      <c r="C16" s="23">
        <v>0.18679259162468317</v>
      </c>
      <c r="D16" s="23">
        <v>24.37352885965359</v>
      </c>
      <c r="E16" s="23">
        <v>0.55975238037797515</v>
      </c>
      <c r="F16" s="23">
        <v>5.5664659523581292</v>
      </c>
      <c r="G16" s="23">
        <v>0.59009677140675409</v>
      </c>
      <c r="H16" s="23">
        <v>5.2997273547239026</v>
      </c>
      <c r="I16" s="23">
        <v>1.6111424512972079</v>
      </c>
      <c r="J16" s="25">
        <v>2.5387684781365841E-2</v>
      </c>
      <c r="K16" s="1">
        <f>-1/J16</f>
        <v>-39.389176626849576</v>
      </c>
    </row>
    <row r="17" spans="1:11" x14ac:dyDescent="0.2">
      <c r="A17" s="5"/>
      <c r="B17" s="23"/>
      <c r="C17" s="23"/>
      <c r="D17" s="23"/>
      <c r="E17" s="23"/>
      <c r="F17" s="23"/>
      <c r="G17" s="23"/>
      <c r="H17" s="23"/>
      <c r="I17" s="23"/>
      <c r="J17" s="25"/>
      <c r="K17" s="1"/>
    </row>
    <row r="18" spans="1:11" x14ac:dyDescent="0.2">
      <c r="A18" s="28" t="s">
        <v>11</v>
      </c>
      <c r="B18" s="23">
        <v>22.285771016438801</v>
      </c>
      <c r="C18" s="23">
        <v>0.95837491461009106</v>
      </c>
      <c r="D18" s="23">
        <v>21.094039143063576</v>
      </c>
      <c r="E18" s="23">
        <v>0.47796527721255133</v>
      </c>
      <c r="F18" s="23">
        <v>1.1917318733752253</v>
      </c>
      <c r="G18" s="23">
        <v>1.0709497108523678</v>
      </c>
      <c r="H18" s="23"/>
      <c r="I18" s="23"/>
      <c r="J18" s="25"/>
      <c r="K18" s="1"/>
    </row>
    <row r="19" spans="1:11" x14ac:dyDescent="0.2">
      <c r="A19" s="5" t="s">
        <v>12</v>
      </c>
      <c r="B19" s="23">
        <v>20.253796284993488</v>
      </c>
      <c r="C19" s="23">
        <v>1.9778916395879709</v>
      </c>
      <c r="D19" s="23">
        <v>22.848938460839179</v>
      </c>
      <c r="E19" s="23">
        <v>0.64972409726938707</v>
      </c>
      <c r="F19" s="23">
        <v>-2.595142175845691</v>
      </c>
      <c r="G19" s="23">
        <v>2.0818733728362329</v>
      </c>
      <c r="H19" s="23">
        <v>-3.7868740492209163</v>
      </c>
      <c r="I19" s="23">
        <v>2.3411813308027387</v>
      </c>
      <c r="J19" s="25">
        <v>13.802656454667801</v>
      </c>
      <c r="K19" s="1">
        <v>13.802656454667801</v>
      </c>
    </row>
    <row r="20" spans="1:11" x14ac:dyDescent="0.2">
      <c r="A20" s="5" t="s">
        <v>13</v>
      </c>
      <c r="B20" s="23">
        <v>29.006387329101564</v>
      </c>
      <c r="C20" s="23">
        <v>7.6801976501478117E-2</v>
      </c>
      <c r="D20" s="23">
        <v>24.40458204049142</v>
      </c>
      <c r="E20" s="23">
        <v>0.41762471494727443</v>
      </c>
      <c r="F20" s="23">
        <v>4.6018052886101444</v>
      </c>
      <c r="G20" s="23">
        <v>0.42462800912013071</v>
      </c>
      <c r="H20" s="23">
        <v>3.410073415234919</v>
      </c>
      <c r="I20" s="23">
        <v>1.1520599937955038</v>
      </c>
      <c r="J20" s="25">
        <v>9.4073134438822148E-2</v>
      </c>
      <c r="K20" s="1">
        <f>-1/J20</f>
        <v>-10.630027435200665</v>
      </c>
    </row>
    <row r="21" spans="1:11" x14ac:dyDescent="0.2">
      <c r="A21" s="28"/>
      <c r="B21" s="23"/>
      <c r="C21" s="23"/>
      <c r="D21" s="23"/>
      <c r="E21" s="23"/>
      <c r="F21" s="23"/>
      <c r="G21" s="23"/>
      <c r="H21" s="23"/>
      <c r="I21" s="23"/>
      <c r="J21" s="25"/>
      <c r="K21" s="1"/>
    </row>
    <row r="22" spans="1:11" ht="64" x14ac:dyDescent="0.2">
      <c r="A22" s="5"/>
      <c r="B22" s="23" t="s">
        <v>15</v>
      </c>
      <c r="C22" s="23" t="s">
        <v>1</v>
      </c>
      <c r="D22" s="23" t="s">
        <v>2</v>
      </c>
      <c r="E22" s="23" t="s">
        <v>1</v>
      </c>
      <c r="F22" s="23" t="s">
        <v>3</v>
      </c>
      <c r="G22" s="23" t="s">
        <v>4</v>
      </c>
      <c r="H22" s="23" t="s">
        <v>5</v>
      </c>
      <c r="I22" s="23" t="s">
        <v>4</v>
      </c>
      <c r="J22" s="25" t="s">
        <v>6</v>
      </c>
      <c r="K22" s="4" t="s">
        <v>7</v>
      </c>
    </row>
    <row r="23" spans="1:11" x14ac:dyDescent="0.2">
      <c r="A23" s="5" t="s">
        <v>8</v>
      </c>
      <c r="B23" s="23">
        <v>27.098101506551103</v>
      </c>
      <c r="C23" s="23">
        <v>0.13664896299161181</v>
      </c>
      <c r="D23" s="23">
        <v>21.383556993084362</v>
      </c>
      <c r="E23" s="23">
        <v>0.65091192739048276</v>
      </c>
      <c r="F23" s="23">
        <v>5.7145445134667412</v>
      </c>
      <c r="G23" s="23">
        <v>0.66510095196584706</v>
      </c>
      <c r="H23" s="23"/>
      <c r="I23" s="23"/>
      <c r="J23" s="25"/>
      <c r="K23" s="1"/>
    </row>
    <row r="24" spans="1:11" x14ac:dyDescent="0.2">
      <c r="A24" s="28" t="s">
        <v>9</v>
      </c>
      <c r="B24" s="23">
        <v>24.682255139668783</v>
      </c>
      <c r="C24" s="23">
        <v>1.2322656580569831</v>
      </c>
      <c r="D24" s="23">
        <v>22.545337921488482</v>
      </c>
      <c r="E24" s="23">
        <v>0.56743297490162825</v>
      </c>
      <c r="F24" s="23">
        <v>2.1369172181803009</v>
      </c>
      <c r="G24" s="23">
        <v>1.3566351141822628</v>
      </c>
      <c r="H24" s="23">
        <v>-3.5776272952864403</v>
      </c>
      <c r="I24" s="23">
        <v>1.5108997681309628</v>
      </c>
      <c r="J24" s="25">
        <v>11.939142319206438</v>
      </c>
      <c r="K24" s="1">
        <v>11.939142319206438</v>
      </c>
    </row>
    <row r="25" spans="1:11" x14ac:dyDescent="0.2">
      <c r="A25" s="22" t="s">
        <v>10</v>
      </c>
      <c r="B25" s="23">
        <v>29.333449681599934</v>
      </c>
      <c r="C25" s="23">
        <v>0.15750031946712778</v>
      </c>
      <c r="D25" s="23">
        <v>24.37352885965359</v>
      </c>
      <c r="E25" s="23">
        <v>0.55975238037797515</v>
      </c>
      <c r="F25" s="23">
        <v>4.9599208219463442</v>
      </c>
      <c r="G25" s="23">
        <v>0.58148867398347204</v>
      </c>
      <c r="H25" s="23">
        <v>-0.75462369152039699</v>
      </c>
      <c r="I25" s="23">
        <v>0.88345251953737314</v>
      </c>
      <c r="J25" s="25">
        <v>1.6871914526304681</v>
      </c>
      <c r="K25" s="1">
        <v>1.6871914526304681</v>
      </c>
    </row>
    <row r="26" spans="1:11" x14ac:dyDescent="0.2">
      <c r="B26" s="3"/>
      <c r="C26" s="3"/>
      <c r="D26" s="3"/>
      <c r="E26" s="3"/>
      <c r="F26" s="24"/>
      <c r="G26" s="26"/>
      <c r="H26" s="27"/>
      <c r="I26" s="26"/>
      <c r="J26" s="27"/>
      <c r="K26" s="6"/>
    </row>
    <row r="27" spans="1:11" x14ac:dyDescent="0.2">
      <c r="A27" s="5" t="s">
        <v>11</v>
      </c>
      <c r="B27" s="23">
        <v>27.942664695739747</v>
      </c>
      <c r="C27" s="23">
        <v>0.32292017436279619</v>
      </c>
      <c r="D27" s="23">
        <v>21.094039143063576</v>
      </c>
      <c r="E27" s="23">
        <v>0.47796527721255133</v>
      </c>
      <c r="F27" s="23">
        <v>6.8486255526761717</v>
      </c>
      <c r="G27" s="23">
        <v>0.57682600949625162</v>
      </c>
      <c r="H27" s="23"/>
      <c r="I27" s="23"/>
      <c r="J27" s="25"/>
      <c r="K27" s="1"/>
    </row>
    <row r="28" spans="1:11" x14ac:dyDescent="0.2">
      <c r="A28" s="5" t="s">
        <v>12</v>
      </c>
      <c r="B28" s="23">
        <v>24.678630493164064</v>
      </c>
      <c r="C28" s="23">
        <v>0.96889250605635613</v>
      </c>
      <c r="D28" s="23">
        <v>22.848938460839179</v>
      </c>
      <c r="E28" s="23">
        <v>0.64972409726938707</v>
      </c>
      <c r="F28" s="23">
        <v>1.8296920323248855</v>
      </c>
      <c r="G28" s="23">
        <v>1.1665736542819258</v>
      </c>
      <c r="H28" s="23">
        <v>-5.0189335203512861</v>
      </c>
      <c r="I28" s="23">
        <v>1.3013924604422973</v>
      </c>
      <c r="J28" s="25">
        <v>32.422726725548955</v>
      </c>
      <c r="K28" s="1">
        <v>32.422726725548955</v>
      </c>
    </row>
    <row r="29" spans="1:11" x14ac:dyDescent="0.2">
      <c r="A29" s="28" t="s">
        <v>13</v>
      </c>
      <c r="B29" s="23">
        <v>29.459835052490234</v>
      </c>
      <c r="C29" s="23">
        <v>0.30904123302296266</v>
      </c>
      <c r="D29" s="23">
        <v>24.40458204049142</v>
      </c>
      <c r="E29" s="23">
        <v>0.41762471494727443</v>
      </c>
      <c r="F29" s="23">
        <v>5.0552530119988148</v>
      </c>
      <c r="G29" s="23">
        <v>0.51953525986514659</v>
      </c>
      <c r="H29" s="23">
        <v>-1.7933725406773569</v>
      </c>
      <c r="I29" s="23">
        <v>0.77630221658482668</v>
      </c>
      <c r="J29" s="25">
        <v>3.4662423822871937</v>
      </c>
      <c r="K29" s="1">
        <v>3.4662423822871937</v>
      </c>
    </row>
    <row r="30" spans="1:11" x14ac:dyDescent="0.2">
      <c r="A30" s="5"/>
      <c r="B30" s="23"/>
      <c r="C30" s="23"/>
      <c r="D30" s="23"/>
      <c r="E30" s="23"/>
      <c r="F30" s="23"/>
      <c r="G30" s="23"/>
      <c r="H30" s="23"/>
      <c r="I30" s="23"/>
      <c r="J30" s="25"/>
      <c r="K30" s="1"/>
    </row>
    <row r="31" spans="1:11" ht="64" x14ac:dyDescent="0.2">
      <c r="A31" s="5"/>
      <c r="B31" s="23" t="s">
        <v>16</v>
      </c>
      <c r="C31" s="23" t="s">
        <v>1</v>
      </c>
      <c r="D31" s="23" t="s">
        <v>2</v>
      </c>
      <c r="E31" s="23" t="s">
        <v>1</v>
      </c>
      <c r="F31" s="23" t="s">
        <v>3</v>
      </c>
      <c r="G31" s="23" t="s">
        <v>4</v>
      </c>
      <c r="H31" s="23" t="s">
        <v>5</v>
      </c>
      <c r="I31" s="23" t="s">
        <v>4</v>
      </c>
      <c r="J31" s="25" t="s">
        <v>6</v>
      </c>
      <c r="K31" s="4" t="s">
        <v>7</v>
      </c>
    </row>
    <row r="32" spans="1:11" x14ac:dyDescent="0.2">
      <c r="A32" s="28" t="s">
        <v>8</v>
      </c>
      <c r="B32" s="23">
        <v>20.844623807271322</v>
      </c>
      <c r="C32" s="23">
        <v>1.294892082832231</v>
      </c>
      <c r="D32" s="23">
        <v>21.383556993084362</v>
      </c>
      <c r="E32" s="23">
        <v>0.65091192739048276</v>
      </c>
      <c r="F32" s="23">
        <v>-0.53893318581303973</v>
      </c>
      <c r="G32" s="23">
        <v>1.4492866670886013</v>
      </c>
      <c r="H32" s="23"/>
      <c r="I32" s="23"/>
      <c r="J32" s="25"/>
      <c r="K32" s="1"/>
    </row>
    <row r="33" spans="1:11" x14ac:dyDescent="0.2">
      <c r="A33" s="5" t="s">
        <v>9</v>
      </c>
      <c r="B33" s="23">
        <v>20.844623807271322</v>
      </c>
      <c r="C33" s="23">
        <v>1.294892082832231</v>
      </c>
      <c r="D33" s="23">
        <v>22.545337921488482</v>
      </c>
      <c r="E33" s="23">
        <v>0.56743297490162825</v>
      </c>
      <c r="F33" s="23">
        <v>-1.7007141142171598</v>
      </c>
      <c r="G33" s="23">
        <v>1.4137629529688862</v>
      </c>
      <c r="H33" s="23">
        <v>-1.1617809284041201</v>
      </c>
      <c r="I33" s="23">
        <v>2.0246376294507842</v>
      </c>
      <c r="J33" s="25">
        <v>2.2373344395938934</v>
      </c>
      <c r="K33" s="1">
        <v>2.2373344395938934</v>
      </c>
    </row>
    <row r="34" spans="1:11" x14ac:dyDescent="0.2">
      <c r="A34" s="5" t="s">
        <v>10</v>
      </c>
      <c r="B34" s="23">
        <v>25.43194923400879</v>
      </c>
      <c r="C34" s="23">
        <v>5.0288172410160925E-2</v>
      </c>
      <c r="D34" s="23">
        <v>24.37352885965359</v>
      </c>
      <c r="E34" s="23">
        <v>0.55975238037797515</v>
      </c>
      <c r="F34" s="23">
        <v>1.058420374355201</v>
      </c>
      <c r="G34" s="23">
        <v>0.5620067861006337</v>
      </c>
      <c r="H34" s="23">
        <v>1.5973535601682407</v>
      </c>
      <c r="I34" s="23">
        <v>1.5544399219731684</v>
      </c>
      <c r="J34" s="25">
        <v>0.33048265023074813</v>
      </c>
      <c r="K34" s="1">
        <f>-1/J34</f>
        <v>-3.0258774531788113</v>
      </c>
    </row>
    <row r="35" spans="1:11" x14ac:dyDescent="0.2">
      <c r="A35" s="28"/>
      <c r="B35" s="23"/>
      <c r="C35" s="23"/>
      <c r="D35" s="23"/>
      <c r="E35" s="23"/>
      <c r="F35" s="23"/>
      <c r="G35" s="23"/>
      <c r="H35" s="23"/>
      <c r="I35" s="23"/>
      <c r="J35" s="25"/>
      <c r="K35" s="1"/>
    </row>
    <row r="36" spans="1:11" x14ac:dyDescent="0.2">
      <c r="A36" s="22" t="s">
        <v>11</v>
      </c>
      <c r="B36" s="23">
        <v>20.785555310567222</v>
      </c>
      <c r="C36" s="23">
        <v>1.0250310477554179</v>
      </c>
      <c r="D36" s="23">
        <v>21.094039143063576</v>
      </c>
      <c r="E36" s="23">
        <v>0.47796527721255133</v>
      </c>
      <c r="F36" s="23">
        <v>-0.30848383249635347</v>
      </c>
      <c r="G36" s="23">
        <v>1.1309904752399291</v>
      </c>
      <c r="H36" s="23"/>
      <c r="I36" s="23"/>
      <c r="J36" s="25"/>
      <c r="K36" s="1"/>
    </row>
    <row r="37" spans="1:11" x14ac:dyDescent="0.2">
      <c r="A37" s="22" t="s">
        <v>12</v>
      </c>
      <c r="B37" s="3">
        <v>23.558161130269369</v>
      </c>
      <c r="C37" s="3">
        <v>0.43536439351785267</v>
      </c>
      <c r="D37" s="3">
        <v>22.848938460839179</v>
      </c>
      <c r="E37" s="3">
        <v>0.64972409726938707</v>
      </c>
      <c r="F37" s="24">
        <v>0.70922266943018997</v>
      </c>
      <c r="G37" s="26">
        <v>0.78210201234601595</v>
      </c>
      <c r="H37" s="27">
        <v>1.0177065019265434</v>
      </c>
      <c r="I37" s="26">
        <v>1.3750720027689927</v>
      </c>
      <c r="J37" s="27">
        <v>0.49390089839881729</v>
      </c>
      <c r="K37" s="1">
        <f>-1/J37</f>
        <v>-2.0246976736464966</v>
      </c>
    </row>
    <row r="38" spans="1:11" x14ac:dyDescent="0.2">
      <c r="A38" s="5" t="s">
        <v>13</v>
      </c>
      <c r="B38" s="23">
        <v>25.861982345581055</v>
      </c>
      <c r="C38" s="23">
        <v>0.28803614042039577</v>
      </c>
      <c r="D38" s="23">
        <v>24.40458204049142</v>
      </c>
      <c r="E38" s="23">
        <v>0.41762471494727443</v>
      </c>
      <c r="F38" s="23">
        <v>1.4574003050896351</v>
      </c>
      <c r="G38" s="23">
        <v>0.50732161468152548</v>
      </c>
      <c r="H38" s="23">
        <v>1.7658841375859886</v>
      </c>
      <c r="I38" s="23">
        <v>1.2395622920234832</v>
      </c>
      <c r="J38" s="25">
        <v>0.29404642640645734</v>
      </c>
      <c r="K38" s="1">
        <f>-1/J38</f>
        <v>-3.4008235101545168</v>
      </c>
    </row>
    <row r="39" spans="1:11" x14ac:dyDescent="0.2">
      <c r="A39" s="5"/>
      <c r="B39" s="23"/>
      <c r="C39" s="23"/>
      <c r="D39" s="23"/>
      <c r="E39" s="23"/>
      <c r="F39" s="23"/>
      <c r="G39" s="23"/>
      <c r="H39" s="23"/>
      <c r="I39" s="23"/>
      <c r="J39" s="25"/>
      <c r="K39" s="1"/>
    </row>
    <row r="40" spans="1:11" ht="64" x14ac:dyDescent="0.2">
      <c r="A40" s="28"/>
      <c r="B40" s="23" t="s">
        <v>17</v>
      </c>
      <c r="C40" s="23" t="s">
        <v>1</v>
      </c>
      <c r="D40" s="23" t="s">
        <v>2</v>
      </c>
      <c r="E40" s="23" t="s">
        <v>1</v>
      </c>
      <c r="F40" s="23" t="s">
        <v>3</v>
      </c>
      <c r="G40" s="23" t="s">
        <v>4</v>
      </c>
      <c r="H40" s="23" t="s">
        <v>5</v>
      </c>
      <c r="I40" s="23" t="s">
        <v>4</v>
      </c>
      <c r="J40" s="25" t="s">
        <v>6</v>
      </c>
      <c r="K40" s="4" t="s">
        <v>7</v>
      </c>
    </row>
    <row r="41" spans="1:11" x14ac:dyDescent="0.2">
      <c r="A41" s="5" t="s">
        <v>8</v>
      </c>
      <c r="B41" s="23">
        <v>20.0021746673584</v>
      </c>
      <c r="C41" s="23">
        <v>0.50300550173403857</v>
      </c>
      <c r="D41" s="23">
        <v>21.383556993084362</v>
      </c>
      <c r="E41" s="23">
        <v>0.65091192739048276</v>
      </c>
      <c r="F41" s="23">
        <v>-1.3813823257259621</v>
      </c>
      <c r="G41" s="23">
        <v>0.82261830273457015</v>
      </c>
      <c r="H41" s="23"/>
      <c r="I41" s="23"/>
      <c r="J41" s="25"/>
      <c r="K41" s="1"/>
    </row>
    <row r="42" spans="1:11" x14ac:dyDescent="0.2">
      <c r="A42" s="5" t="s">
        <v>9</v>
      </c>
      <c r="B42" s="23">
        <v>25.587053410847982</v>
      </c>
      <c r="C42" s="23">
        <v>1.3448996176623087</v>
      </c>
      <c r="D42" s="23">
        <v>22.545337921488482</v>
      </c>
      <c r="E42" s="23">
        <v>0.56743297490162825</v>
      </c>
      <c r="F42" s="23">
        <v>3.0417154893595004</v>
      </c>
      <c r="G42" s="23">
        <v>1.4597037927586323</v>
      </c>
      <c r="H42" s="23">
        <v>4.4230978150854625</v>
      </c>
      <c r="I42" s="23">
        <v>1.6755405201271143</v>
      </c>
      <c r="J42" s="25">
        <v>4.6613840296908481E-2</v>
      </c>
      <c r="K42" s="1">
        <f>-1/J42</f>
        <v>-21.452855924988484</v>
      </c>
    </row>
    <row r="43" spans="1:11" x14ac:dyDescent="0.2">
      <c r="A43" s="28" t="s">
        <v>10</v>
      </c>
      <c r="B43" s="23">
        <v>22.687968889872234</v>
      </c>
      <c r="C43" s="23">
        <v>7.959694533028E-2</v>
      </c>
      <c r="D43" s="23">
        <v>24.37352885965359</v>
      </c>
      <c r="E43" s="23">
        <v>0.55975238037797515</v>
      </c>
      <c r="F43" s="23">
        <v>-1.6855599697813552</v>
      </c>
      <c r="G43" s="23">
        <v>0.56538341065574338</v>
      </c>
      <c r="H43" s="23">
        <v>-0.30417764405539316</v>
      </c>
      <c r="I43" s="23">
        <v>0.99817797663474117</v>
      </c>
      <c r="J43" s="25">
        <v>1.2347146322383489</v>
      </c>
      <c r="K43" s="1">
        <v>1.2347146322383489</v>
      </c>
    </row>
    <row r="44" spans="1:11" x14ac:dyDescent="0.2">
      <c r="A44" s="5"/>
      <c r="B44" s="23"/>
      <c r="C44" s="23"/>
      <c r="D44" s="23"/>
      <c r="E44" s="23"/>
      <c r="F44" s="23"/>
      <c r="G44" s="23"/>
      <c r="H44" s="23"/>
      <c r="I44" s="23"/>
      <c r="J44" s="25"/>
      <c r="K44" s="1"/>
    </row>
    <row r="45" spans="1:11" x14ac:dyDescent="0.2">
      <c r="A45" s="5" t="s">
        <v>11</v>
      </c>
      <c r="B45" s="23">
        <v>20.203576530456544</v>
      </c>
      <c r="C45" s="23">
        <v>0.48176227544325301</v>
      </c>
      <c r="D45" s="23">
        <v>21.094039143063576</v>
      </c>
      <c r="E45" s="23">
        <v>0.47796527721255133</v>
      </c>
      <c r="F45" s="23">
        <v>-0.89046261260703119</v>
      </c>
      <c r="G45" s="23">
        <v>0.6786351716947272</v>
      </c>
      <c r="H45" s="23"/>
      <c r="I45" s="23"/>
      <c r="J45" s="25"/>
      <c r="K45" s="1"/>
    </row>
    <row r="46" spans="1:11" x14ac:dyDescent="0.2">
      <c r="A46" s="28" t="s">
        <v>12</v>
      </c>
      <c r="B46" s="23">
        <v>25.447426554361982</v>
      </c>
      <c r="C46" s="23">
        <v>1.2893732202926977</v>
      </c>
      <c r="D46" s="23">
        <v>22.848938460839179</v>
      </c>
      <c r="E46" s="23">
        <v>0.64972409726938707</v>
      </c>
      <c r="F46" s="23">
        <v>2.5984880935228034</v>
      </c>
      <c r="G46" s="23">
        <v>1.4438229475183173</v>
      </c>
      <c r="H46" s="23">
        <v>3.4889507061298346</v>
      </c>
      <c r="I46" s="23">
        <v>1.5953590191682918</v>
      </c>
      <c r="J46" s="25">
        <v>8.9067894095841871E-2</v>
      </c>
      <c r="K46" s="1">
        <f>-1/J46</f>
        <v>-11.227390185333741</v>
      </c>
    </row>
    <row r="47" spans="1:11" x14ac:dyDescent="0.2">
      <c r="A47" s="28" t="s">
        <v>13</v>
      </c>
      <c r="B47" s="23">
        <v>23.485766728719074</v>
      </c>
      <c r="C47" s="23">
        <v>9.0000163884019532E-2</v>
      </c>
      <c r="D47" s="23">
        <v>24.40458204049142</v>
      </c>
      <c r="E47" s="23">
        <v>0.41762471494727443</v>
      </c>
      <c r="F47" s="23">
        <v>-0.91881531177234521</v>
      </c>
      <c r="G47" s="23">
        <v>0.42721239686360063</v>
      </c>
      <c r="H47" s="23">
        <v>-2.8352699165314021E-2</v>
      </c>
      <c r="I47" s="23">
        <v>0.8019078053586175</v>
      </c>
      <c r="J47" s="25">
        <v>1.0198469769949516</v>
      </c>
      <c r="K47" s="1">
        <v>1.0198469769949516</v>
      </c>
    </row>
    <row r="48" spans="1:11" x14ac:dyDescent="0.2">
      <c r="B48" s="29"/>
      <c r="C48" s="29"/>
      <c r="D48" s="29"/>
      <c r="E48" s="29"/>
      <c r="F48" s="29"/>
      <c r="G48" s="29"/>
      <c r="H48" s="29"/>
      <c r="I48" s="29"/>
      <c r="J48" s="30"/>
      <c r="K48" s="2"/>
    </row>
    <row r="49" spans="1:11" ht="64" x14ac:dyDescent="0.2">
      <c r="B49" s="23" t="s">
        <v>18</v>
      </c>
      <c r="C49" s="31" t="s">
        <v>1</v>
      </c>
      <c r="D49" s="3" t="s">
        <v>2</v>
      </c>
      <c r="E49" s="3" t="s">
        <v>1</v>
      </c>
      <c r="F49" s="3" t="s">
        <v>3</v>
      </c>
      <c r="G49" s="3" t="s">
        <v>4</v>
      </c>
      <c r="H49" s="3" t="s">
        <v>5</v>
      </c>
      <c r="I49" s="23" t="s">
        <v>4</v>
      </c>
      <c r="J49" s="25" t="s">
        <v>6</v>
      </c>
      <c r="K49" s="4" t="s">
        <v>7</v>
      </c>
    </row>
    <row r="50" spans="1:11" x14ac:dyDescent="0.2">
      <c r="A50" s="22" t="s">
        <v>8</v>
      </c>
      <c r="B50" s="23">
        <v>20.0021746673584</v>
      </c>
      <c r="C50" s="31">
        <v>0.50300550173403857</v>
      </c>
      <c r="D50" s="3">
        <v>21.383556993084362</v>
      </c>
      <c r="E50" s="3">
        <v>0.65091192739048276</v>
      </c>
      <c r="F50" s="3">
        <v>-1.3813823257259621</v>
      </c>
      <c r="G50" s="3">
        <v>0.82261830273457015</v>
      </c>
      <c r="H50" s="3"/>
      <c r="I50" s="23"/>
      <c r="J50" s="25"/>
      <c r="K50" s="1"/>
    </row>
    <row r="51" spans="1:11" x14ac:dyDescent="0.2">
      <c r="A51" s="22" t="s">
        <v>9</v>
      </c>
      <c r="B51" s="3">
        <v>25.587053410847982</v>
      </c>
      <c r="C51" s="3">
        <v>1.3448996176623087</v>
      </c>
      <c r="D51" s="3">
        <v>22.545337921488482</v>
      </c>
      <c r="E51" s="3">
        <v>0.56743297490162825</v>
      </c>
      <c r="F51" s="24">
        <v>3.0417154893595004</v>
      </c>
      <c r="G51" s="26">
        <v>1.4597037927586323</v>
      </c>
      <c r="H51" s="27">
        <v>4.4230978150854625</v>
      </c>
      <c r="I51" s="26">
        <v>1.6755405201271143</v>
      </c>
      <c r="J51" s="27">
        <v>4.6613840296908481E-2</v>
      </c>
      <c r="K51" s="1">
        <f>-1/J51</f>
        <v>-21.452855924988484</v>
      </c>
    </row>
    <row r="52" spans="1:11" x14ac:dyDescent="0.2">
      <c r="A52" s="5" t="s">
        <v>10</v>
      </c>
      <c r="B52" s="23">
        <v>22.687968889872234</v>
      </c>
      <c r="C52" s="23">
        <v>7.959694533028E-2</v>
      </c>
      <c r="D52" s="23">
        <v>24.37352885965359</v>
      </c>
      <c r="E52" s="23">
        <v>0.55975238037797515</v>
      </c>
      <c r="F52" s="23">
        <v>-1.6855599697813552</v>
      </c>
      <c r="G52" s="23">
        <v>0.56538341065574338</v>
      </c>
      <c r="H52" s="23">
        <v>-0.30417764405539316</v>
      </c>
      <c r="I52" s="23">
        <v>0.99817797663474117</v>
      </c>
      <c r="J52" s="25">
        <v>1.2347146322383489</v>
      </c>
      <c r="K52" s="1">
        <v>1.2347146322383489</v>
      </c>
    </row>
    <row r="53" spans="1:11" x14ac:dyDescent="0.2">
      <c r="A53" s="28"/>
      <c r="B53" s="23"/>
      <c r="C53" s="23"/>
      <c r="D53" s="23"/>
      <c r="E53" s="23"/>
      <c r="F53" s="23"/>
      <c r="G53" s="23"/>
      <c r="H53" s="23"/>
      <c r="I53" s="23"/>
      <c r="J53" s="25"/>
      <c r="K53" s="1"/>
    </row>
    <row r="54" spans="1:11" x14ac:dyDescent="0.2">
      <c r="A54" s="5" t="s">
        <v>11</v>
      </c>
      <c r="B54" s="23">
        <v>23.071998410542804</v>
      </c>
      <c r="C54" s="23">
        <v>0.3979466981367995</v>
      </c>
      <c r="D54" s="23">
        <v>21.094039143063576</v>
      </c>
      <c r="E54" s="23">
        <v>0.47796527721255133</v>
      </c>
      <c r="F54" s="23">
        <v>1.9779592674792283</v>
      </c>
      <c r="G54" s="23">
        <v>0.62194242561418178</v>
      </c>
      <c r="H54" s="23"/>
      <c r="I54" s="23"/>
      <c r="J54" s="25"/>
      <c r="K54" s="1"/>
    </row>
    <row r="55" spans="1:11" x14ac:dyDescent="0.2">
      <c r="A55" s="28" t="s">
        <v>12</v>
      </c>
      <c r="B55" s="23">
        <v>25.814726989746095</v>
      </c>
      <c r="C55" s="23">
        <v>0.94870793003579967</v>
      </c>
      <c r="D55" s="23">
        <v>22.848938460839179</v>
      </c>
      <c r="E55" s="23">
        <v>0.64972409726938707</v>
      </c>
      <c r="F55" s="23">
        <v>2.9657885289069164</v>
      </c>
      <c r="G55" s="23">
        <v>1.1498644003035019</v>
      </c>
      <c r="H55" s="23">
        <v>0.98782926142768801</v>
      </c>
      <c r="I55" s="23">
        <v>1.3072874664220506</v>
      </c>
      <c r="J55" s="25">
        <v>0.5042358987020118</v>
      </c>
      <c r="K55" s="1">
        <f>-1/J55</f>
        <v>-1.9831987420454762</v>
      </c>
    </row>
    <row r="56" spans="1:11" x14ac:dyDescent="0.2">
      <c r="A56" s="5" t="s">
        <v>13</v>
      </c>
      <c r="B56" s="23">
        <v>24.846730550130207</v>
      </c>
      <c r="C56" s="23">
        <v>0.55564658735537353</v>
      </c>
      <c r="D56" s="23">
        <v>24.40458204049142</v>
      </c>
      <c r="E56" s="23">
        <v>0.41762471494727443</v>
      </c>
      <c r="F56" s="23">
        <v>0.4421485096387876</v>
      </c>
      <c r="G56" s="23">
        <v>0.69509246332733676</v>
      </c>
      <c r="H56" s="23">
        <v>-1.5358107578404407</v>
      </c>
      <c r="I56" s="23">
        <v>0.93271963276931036</v>
      </c>
      <c r="J56" s="25">
        <v>2.8995133039118444</v>
      </c>
      <c r="K56" s="1">
        <v>2.8995133039118444</v>
      </c>
    </row>
    <row r="57" spans="1:11" x14ac:dyDescent="0.2">
      <c r="A57" s="28"/>
      <c r="B57" s="23"/>
      <c r="C57" s="23"/>
      <c r="D57" s="23"/>
      <c r="E57" s="23"/>
      <c r="F57" s="23"/>
      <c r="G57" s="23"/>
      <c r="H57" s="23"/>
      <c r="I57" s="23"/>
      <c r="J57" s="25"/>
      <c r="K57" s="1"/>
    </row>
    <row r="58" spans="1:11" ht="64" x14ac:dyDescent="0.2">
      <c r="B58" s="23" t="s">
        <v>19</v>
      </c>
      <c r="C58" s="23" t="s">
        <v>1</v>
      </c>
      <c r="D58" s="23" t="s">
        <v>2</v>
      </c>
      <c r="E58" s="23" t="s">
        <v>1</v>
      </c>
      <c r="F58" s="23" t="s">
        <v>3</v>
      </c>
      <c r="G58" s="23" t="s">
        <v>4</v>
      </c>
      <c r="H58" s="23" t="s">
        <v>5</v>
      </c>
      <c r="I58" s="23" t="s">
        <v>4</v>
      </c>
      <c r="J58" s="25" t="s">
        <v>6</v>
      </c>
      <c r="K58" s="4" t="s">
        <v>7</v>
      </c>
    </row>
    <row r="59" spans="1:11" x14ac:dyDescent="0.2">
      <c r="A59" s="22" t="s">
        <v>8</v>
      </c>
      <c r="B59" s="3">
        <v>23.209605463663735</v>
      </c>
      <c r="C59" s="3">
        <v>0.38160435460385578</v>
      </c>
      <c r="D59" s="3">
        <v>21.383556993084362</v>
      </c>
      <c r="E59" s="3">
        <v>0.65091192739048276</v>
      </c>
      <c r="F59" s="24">
        <v>1.8260484705793729</v>
      </c>
      <c r="G59" s="26">
        <v>0.75452516238480638</v>
      </c>
      <c r="H59" s="27"/>
      <c r="I59" s="26"/>
      <c r="J59" s="27"/>
      <c r="K59" s="4"/>
    </row>
    <row r="60" spans="1:11" x14ac:dyDescent="0.2">
      <c r="A60" s="5" t="s">
        <v>9</v>
      </c>
      <c r="B60" s="23">
        <v>26.589843432108562</v>
      </c>
      <c r="C60" s="23">
        <v>1.1973993937323462</v>
      </c>
      <c r="D60" s="23">
        <v>22.545337921488482</v>
      </c>
      <c r="E60" s="23">
        <v>0.56743297490162825</v>
      </c>
      <c r="F60" s="23">
        <v>4.0445055106200805</v>
      </c>
      <c r="G60" s="23">
        <v>1.3250454668109701</v>
      </c>
      <c r="H60" s="23">
        <v>2.2184570400407075</v>
      </c>
      <c r="I60" s="23">
        <v>1.5248126802293194</v>
      </c>
      <c r="J60" s="25">
        <v>0.21487104048791617</v>
      </c>
      <c r="K60" s="1">
        <f>-1/J60</f>
        <v>-4.6539542868562487</v>
      </c>
    </row>
    <row r="61" spans="1:11" x14ac:dyDescent="0.2">
      <c r="A61" s="28" t="s">
        <v>10</v>
      </c>
      <c r="B61" s="23">
        <v>23.895884195963543</v>
      </c>
      <c r="C61" s="23">
        <v>0.66398145705075495</v>
      </c>
      <c r="D61" s="23">
        <v>24.37352885965359</v>
      </c>
      <c r="E61" s="23">
        <v>0.55975238037797515</v>
      </c>
      <c r="F61" s="23">
        <v>-0.47764466369004666</v>
      </c>
      <c r="G61" s="23">
        <v>0.86844349421597544</v>
      </c>
      <c r="H61" s="23">
        <v>-2.3036931342694196</v>
      </c>
      <c r="I61" s="23">
        <v>1.150435710206299</v>
      </c>
      <c r="J61" s="25">
        <v>4.9372001580225682</v>
      </c>
      <c r="K61" s="1">
        <v>4.9372001580225682</v>
      </c>
    </row>
    <row r="62" spans="1:11" x14ac:dyDescent="0.2">
      <c r="A62" s="5"/>
      <c r="B62" s="23"/>
      <c r="C62" s="23"/>
      <c r="D62" s="23"/>
      <c r="E62" s="23"/>
      <c r="F62" s="23"/>
      <c r="G62" s="23"/>
      <c r="H62" s="23"/>
      <c r="I62" s="23"/>
      <c r="J62" s="25"/>
      <c r="K62" s="1"/>
    </row>
    <row r="63" spans="1:11" x14ac:dyDescent="0.2">
      <c r="A63" s="28" t="s">
        <v>11</v>
      </c>
      <c r="B63" s="23">
        <v>22.011757077534995</v>
      </c>
      <c r="C63" s="23">
        <v>0.13460614890565265</v>
      </c>
      <c r="D63" s="23">
        <v>21.094039143063576</v>
      </c>
      <c r="E63" s="23">
        <v>0.47796527721255133</v>
      </c>
      <c r="F63" s="23">
        <v>0.91771793447141903</v>
      </c>
      <c r="G63" s="23">
        <v>0.49655777261470974</v>
      </c>
      <c r="H63" s="23"/>
      <c r="I63" s="23"/>
      <c r="J63" s="25"/>
      <c r="K63" s="1"/>
    </row>
    <row r="64" spans="1:11" x14ac:dyDescent="0.2">
      <c r="A64" s="5" t="s">
        <v>12</v>
      </c>
      <c r="B64" s="23">
        <v>26.51356029510498</v>
      </c>
      <c r="C64" s="23">
        <v>1.4516142493773949</v>
      </c>
      <c r="D64" s="23">
        <v>22.848938460839179</v>
      </c>
      <c r="E64" s="23">
        <v>0.64972409726938707</v>
      </c>
      <c r="F64" s="23">
        <v>3.6646218342658017</v>
      </c>
      <c r="G64" s="23">
        <v>1.5903852777135539</v>
      </c>
      <c r="H64" s="23">
        <v>2.7469038997943827</v>
      </c>
      <c r="I64" s="23">
        <v>1.666101723518735</v>
      </c>
      <c r="J64" s="25">
        <v>0.14897024463561256</v>
      </c>
      <c r="K64" s="1">
        <f>-1/J64</f>
        <v>-6.7127499350359647</v>
      </c>
    </row>
    <row r="65" spans="1:11" x14ac:dyDescent="0.2">
      <c r="A65" s="28" t="s">
        <v>13</v>
      </c>
      <c r="B65" s="23">
        <v>24.446243921915691</v>
      </c>
      <c r="C65" s="23">
        <v>0.83803499726536879</v>
      </c>
      <c r="D65" s="23">
        <v>24.40458204049142</v>
      </c>
      <c r="E65" s="23">
        <v>0.41762471494727443</v>
      </c>
      <c r="F65" s="23">
        <v>4.1661881424271741E-2</v>
      </c>
      <c r="G65" s="23">
        <v>0.93632956760766606</v>
      </c>
      <c r="H65" s="23">
        <v>-0.87605605304714729</v>
      </c>
      <c r="I65" s="23">
        <v>1.0598503105252366</v>
      </c>
      <c r="J65" s="25">
        <v>1.8353510721539468</v>
      </c>
      <c r="K65" s="1">
        <v>1.8353510721539468</v>
      </c>
    </row>
    <row r="66" spans="1:11" x14ac:dyDescent="0.2">
      <c r="B66" s="23"/>
      <c r="C66" s="23"/>
      <c r="D66" s="23"/>
      <c r="E66" s="23"/>
      <c r="F66" s="23"/>
      <c r="G66" s="23"/>
      <c r="H66" s="23"/>
      <c r="I66" s="23"/>
      <c r="J66" s="25"/>
      <c r="K66" s="1"/>
    </row>
    <row r="67" spans="1:11" ht="60" x14ac:dyDescent="0.2">
      <c r="B67" s="3" t="s">
        <v>20</v>
      </c>
      <c r="C67" s="3" t="s">
        <v>1</v>
      </c>
      <c r="D67" s="3" t="s">
        <v>2</v>
      </c>
      <c r="E67" s="3" t="s">
        <v>1</v>
      </c>
      <c r="F67" s="24" t="s">
        <v>3</v>
      </c>
      <c r="G67" s="26" t="s">
        <v>4</v>
      </c>
      <c r="H67" s="27" t="s">
        <v>5</v>
      </c>
      <c r="I67" s="26" t="s">
        <v>4</v>
      </c>
      <c r="J67" s="27" t="s">
        <v>6</v>
      </c>
      <c r="K67" s="4" t="s">
        <v>7</v>
      </c>
    </row>
    <row r="68" spans="1:11" x14ac:dyDescent="0.2">
      <c r="A68" s="5" t="s">
        <v>8</v>
      </c>
      <c r="B68" s="23">
        <v>21.209770324707033</v>
      </c>
      <c r="C68" s="23">
        <v>0.55235031131824164</v>
      </c>
      <c r="D68" s="23">
        <v>21.383556993084362</v>
      </c>
      <c r="E68" s="23">
        <v>0.65091192739048276</v>
      </c>
      <c r="F68" s="23">
        <v>-0.17378666837732837</v>
      </c>
      <c r="G68" s="23">
        <v>0.85368448716873813</v>
      </c>
      <c r="H68" s="23"/>
      <c r="I68" s="23"/>
      <c r="J68" s="25"/>
      <c r="K68" s="1"/>
    </row>
    <row r="69" spans="1:11" x14ac:dyDescent="0.2">
      <c r="A69" s="28" t="s">
        <v>9</v>
      </c>
      <c r="B69" s="23">
        <v>24.125813484191895</v>
      </c>
      <c r="C69" s="23">
        <v>1.5710285358357996</v>
      </c>
      <c r="D69" s="23">
        <v>22.545337921488482</v>
      </c>
      <c r="E69" s="23">
        <v>0.56743297490162825</v>
      </c>
      <c r="F69" s="23">
        <v>1.5804755627034126</v>
      </c>
      <c r="G69" s="23">
        <v>1.6703624880294958</v>
      </c>
      <c r="H69" s="23">
        <v>1.754262231080741</v>
      </c>
      <c r="I69" s="23">
        <v>1.8758699435325039</v>
      </c>
      <c r="J69" s="25">
        <v>0.29642474039156941</v>
      </c>
      <c r="K69" s="1">
        <f>-1/J69</f>
        <v>-3.3735375754366044</v>
      </c>
    </row>
    <row r="70" spans="1:11" x14ac:dyDescent="0.2">
      <c r="A70" s="5" t="s">
        <v>10</v>
      </c>
      <c r="B70" s="23">
        <v>20.190329869588215</v>
      </c>
      <c r="C70" s="23">
        <v>0.51990249535170219</v>
      </c>
      <c r="D70" s="23">
        <v>24.37352885965359</v>
      </c>
      <c r="E70" s="23">
        <v>0.55975238037797515</v>
      </c>
      <c r="F70" s="23">
        <v>-4.1831989900653745</v>
      </c>
      <c r="G70" s="23">
        <v>0.76395113195265052</v>
      </c>
      <c r="H70" s="23">
        <v>-5.7636745527687872</v>
      </c>
      <c r="I70" s="23">
        <v>1.1455996402078203</v>
      </c>
      <c r="J70" s="25">
        <v>54.329902496935361</v>
      </c>
      <c r="K70" s="1">
        <v>54.329902496935361</v>
      </c>
    </row>
    <row r="71" spans="1:11" x14ac:dyDescent="0.2">
      <c r="A71" s="28"/>
      <c r="B71" s="23"/>
      <c r="C71" s="23"/>
      <c r="D71" s="23"/>
      <c r="E71" s="23"/>
      <c r="F71" s="23"/>
      <c r="G71" s="23"/>
      <c r="H71" s="23"/>
      <c r="I71" s="23"/>
      <c r="J71" s="25"/>
      <c r="K71" s="1"/>
    </row>
    <row r="72" spans="1:11" x14ac:dyDescent="0.2">
      <c r="A72" s="5" t="s">
        <v>11</v>
      </c>
      <c r="B72" s="23">
        <v>20.515122047424317</v>
      </c>
      <c r="C72" s="23">
        <v>0.297331915648126</v>
      </c>
      <c r="D72" s="23">
        <v>21.094039143063576</v>
      </c>
      <c r="E72" s="23">
        <v>0.47796527721255133</v>
      </c>
      <c r="F72" s="23">
        <v>-0.57891709563925886</v>
      </c>
      <c r="G72" s="23">
        <v>0.56290059005463422</v>
      </c>
      <c r="H72" s="23"/>
      <c r="I72" s="23"/>
      <c r="J72" s="25"/>
      <c r="K72" s="1"/>
    </row>
    <row r="73" spans="1:11" x14ac:dyDescent="0.2">
      <c r="A73" s="28" t="s">
        <v>12</v>
      </c>
      <c r="B73" s="23">
        <v>24.45199426015218</v>
      </c>
      <c r="C73" s="23">
        <v>1.8714343213434694</v>
      </c>
      <c r="D73" s="23">
        <v>22.848938460839179</v>
      </c>
      <c r="E73" s="23">
        <v>0.64972409726938707</v>
      </c>
      <c r="F73" s="23">
        <v>1.603055799313001</v>
      </c>
      <c r="G73" s="23">
        <v>1.9810118176514779</v>
      </c>
      <c r="H73" s="23">
        <v>2.1819728949522599</v>
      </c>
      <c r="I73" s="23">
        <v>2.05943314918418</v>
      </c>
      <c r="J73" s="25">
        <v>0.22037417978114143</v>
      </c>
      <c r="K73" s="1">
        <f>-1/J73</f>
        <v>-4.5377366849107394</v>
      </c>
    </row>
    <row r="74" spans="1:11" x14ac:dyDescent="0.2">
      <c r="A74" s="22" t="s">
        <v>13</v>
      </c>
      <c r="B74" s="23">
        <v>20.507478713989258</v>
      </c>
      <c r="C74" s="23">
        <v>0.3684643372787072</v>
      </c>
      <c r="D74" s="23">
        <v>24.40458204049142</v>
      </c>
      <c r="E74" s="23">
        <v>0.41762471494727443</v>
      </c>
      <c r="F74" s="23">
        <v>-3.8971033265021617</v>
      </c>
      <c r="G74" s="23">
        <v>0.55693479903937515</v>
      </c>
      <c r="H74" s="23">
        <v>-3.3181862308629029</v>
      </c>
      <c r="I74" s="23">
        <v>0.79185443401226496</v>
      </c>
      <c r="J74" s="25">
        <v>9.9740969813790539</v>
      </c>
      <c r="K74" s="1">
        <v>9.9740969813790539</v>
      </c>
    </row>
    <row r="75" spans="1:11" x14ac:dyDescent="0.2">
      <c r="B75" s="3"/>
      <c r="C75" s="3"/>
      <c r="D75" s="3"/>
      <c r="E75" s="3"/>
      <c r="F75" s="24"/>
      <c r="G75" s="26"/>
      <c r="H75" s="27"/>
      <c r="I75" s="26"/>
      <c r="J75" s="27"/>
      <c r="K75" s="4"/>
    </row>
    <row r="76" spans="1:11" x14ac:dyDescent="0.2">
      <c r="A76" s="5"/>
      <c r="B76" s="23"/>
      <c r="C76" s="23"/>
      <c r="D76" s="23"/>
      <c r="E76" s="23"/>
      <c r="F76" s="23"/>
      <c r="G76" s="23"/>
      <c r="H76" s="23"/>
      <c r="I76" s="23"/>
      <c r="J76" s="25"/>
      <c r="K76" s="1"/>
    </row>
    <row r="77" spans="1:11" x14ac:dyDescent="0.2">
      <c r="A77" s="28"/>
      <c r="B77" s="23"/>
      <c r="C77" s="23"/>
      <c r="D77" s="23"/>
      <c r="E77" s="23"/>
      <c r="F77" s="23"/>
      <c r="G77" s="23"/>
      <c r="H77" s="23"/>
      <c r="I77" s="23"/>
      <c r="J77" s="25"/>
      <c r="K77" s="1"/>
    </row>
    <row r="78" spans="1:11" x14ac:dyDescent="0.2">
      <c r="A78" s="7"/>
      <c r="B78" s="32"/>
      <c r="C78" s="32" t="s">
        <v>35</v>
      </c>
      <c r="D78" s="32"/>
      <c r="E78" s="32"/>
      <c r="F78" s="32"/>
      <c r="G78" s="32"/>
      <c r="H78" s="32"/>
      <c r="I78" s="32"/>
      <c r="J78" s="33"/>
      <c r="K78" s="8"/>
    </row>
    <row r="79" spans="1:11" x14ac:dyDescent="0.2">
      <c r="A79" s="28"/>
      <c r="B79" s="23"/>
      <c r="C79" s="23"/>
      <c r="D79" s="23"/>
      <c r="E79" s="23"/>
      <c r="F79" s="23"/>
      <c r="G79" s="23"/>
      <c r="H79" s="23"/>
      <c r="I79" s="23"/>
      <c r="J79" s="25"/>
      <c r="K79" s="1"/>
    </row>
    <row r="80" spans="1:11" ht="64" x14ac:dyDescent="0.2">
      <c r="A80" s="5"/>
      <c r="B80" s="23" t="s">
        <v>0</v>
      </c>
      <c r="C80" s="23" t="s">
        <v>1</v>
      </c>
      <c r="D80" s="23" t="s">
        <v>2</v>
      </c>
      <c r="E80" s="23" t="s">
        <v>1</v>
      </c>
      <c r="F80" s="23" t="s">
        <v>3</v>
      </c>
      <c r="G80" s="23" t="s">
        <v>4</v>
      </c>
      <c r="H80" s="23" t="s">
        <v>5</v>
      </c>
      <c r="I80" s="23" t="s">
        <v>4</v>
      </c>
      <c r="J80" s="25" t="s">
        <v>6</v>
      </c>
      <c r="K80" s="3" t="s">
        <v>7</v>
      </c>
    </row>
    <row r="81" spans="1:11" x14ac:dyDescent="0.2">
      <c r="A81" s="28" t="s">
        <v>8</v>
      </c>
      <c r="B81" s="23">
        <v>19.300014363606774</v>
      </c>
      <c r="C81" s="23">
        <v>0.29315807576824654</v>
      </c>
      <c r="D81" s="23">
        <v>21.383556993084362</v>
      </c>
      <c r="E81" s="23">
        <v>0.65091192739048276</v>
      </c>
      <c r="F81" s="23">
        <v>-2.0835426294775878</v>
      </c>
      <c r="G81" s="23">
        <v>0.7138823394701217</v>
      </c>
      <c r="H81" s="23"/>
      <c r="I81" s="23"/>
      <c r="J81" s="25"/>
      <c r="K81" s="1"/>
    </row>
    <row r="82" spans="1:11" x14ac:dyDescent="0.2">
      <c r="A82" s="22" t="s">
        <v>9</v>
      </c>
      <c r="B82" s="29">
        <v>22.09620676879883</v>
      </c>
      <c r="C82" s="29">
        <v>1.2755639858471255</v>
      </c>
      <c r="D82" s="29">
        <v>22.545337921488482</v>
      </c>
      <c r="E82" s="29">
        <v>0.56743297490162825</v>
      </c>
      <c r="F82" s="29">
        <v>-0.44913115268965242</v>
      </c>
      <c r="G82" s="29">
        <v>1.3960815388063541</v>
      </c>
      <c r="H82" s="29">
        <v>-2.1437461376405551</v>
      </c>
      <c r="I82" s="29">
        <v>1.5940181320467397</v>
      </c>
      <c r="J82" s="30">
        <v>4.4190802718341065</v>
      </c>
      <c r="K82" s="2"/>
    </row>
    <row r="83" spans="1:11" x14ac:dyDescent="0.2">
      <c r="A83" s="22" t="s">
        <v>10</v>
      </c>
      <c r="B83" s="29">
        <v>26.068143844604492</v>
      </c>
      <c r="C83" s="29">
        <v>0.52775696580817399</v>
      </c>
      <c r="D83" s="29">
        <v>24.37352885965359</v>
      </c>
      <c r="E83" s="29">
        <v>0.55975238037797515</v>
      </c>
      <c r="F83" s="29">
        <v>1.6946149849509027</v>
      </c>
      <c r="G83" s="29">
        <v>0.76931797216616449</v>
      </c>
      <c r="H83" s="29"/>
      <c r="I83" s="29"/>
      <c r="J83" s="30"/>
      <c r="K83" s="2"/>
    </row>
    <row r="84" spans="1:11" ht="48" x14ac:dyDescent="0.2">
      <c r="B84" s="29"/>
      <c r="C84" s="29"/>
      <c r="D84" s="29"/>
      <c r="E84" s="29"/>
      <c r="F84" s="29"/>
      <c r="G84" s="29"/>
      <c r="H84" s="29"/>
      <c r="I84" s="29"/>
      <c r="J84" s="34" t="s">
        <v>36</v>
      </c>
      <c r="K84" s="2"/>
    </row>
    <row r="85" spans="1:11" x14ac:dyDescent="0.2">
      <c r="A85" s="22" t="s">
        <v>11</v>
      </c>
      <c r="B85" s="29">
        <v>20.182662345886232</v>
      </c>
      <c r="C85" s="29">
        <v>0.32026300961085702</v>
      </c>
      <c r="D85" s="29">
        <v>21.094039143063576</v>
      </c>
      <c r="E85" s="29">
        <v>0.47796527721255133</v>
      </c>
      <c r="F85" s="29">
        <v>-0.91137679717734343</v>
      </c>
      <c r="G85" s="29">
        <v>0.57534268183915827</v>
      </c>
      <c r="H85" s="29"/>
      <c r="I85" s="29"/>
      <c r="J85" s="30"/>
      <c r="K85" s="2"/>
    </row>
    <row r="86" spans="1:11" x14ac:dyDescent="0.2">
      <c r="A86" s="22" t="s">
        <v>12</v>
      </c>
      <c r="B86" s="29">
        <v>21.277608408610025</v>
      </c>
      <c r="C86" s="29">
        <v>1.2450716396118151</v>
      </c>
      <c r="D86" s="29">
        <v>22.848938460839179</v>
      </c>
      <c r="E86" s="29">
        <v>0.64972409726938707</v>
      </c>
      <c r="F86" s="29">
        <v>-1.571330052229154</v>
      </c>
      <c r="G86" s="29">
        <v>1.404401933328979</v>
      </c>
      <c r="H86" s="29">
        <v>-0.55761524501410165</v>
      </c>
      <c r="I86" s="29">
        <v>1.4868537383837594</v>
      </c>
      <c r="J86" s="30">
        <v>1.471834283637782</v>
      </c>
      <c r="K86" s="2"/>
    </row>
    <row r="87" spans="1:11" x14ac:dyDescent="0.2">
      <c r="A87" s="22" t="s">
        <v>13</v>
      </c>
      <c r="B87" s="29">
        <v>23.390867233276367</v>
      </c>
      <c r="C87" s="29">
        <v>0.25294040102916487</v>
      </c>
      <c r="D87" s="29">
        <v>24.40458204049142</v>
      </c>
      <c r="E87" s="29">
        <v>0.41762471494727443</v>
      </c>
      <c r="F87" s="29">
        <v>-1.0137148072150524</v>
      </c>
      <c r="G87" s="29">
        <v>0.48825121506002112</v>
      </c>
      <c r="H87" s="29"/>
      <c r="I87" s="29"/>
      <c r="J87" s="30"/>
      <c r="K87" s="2"/>
    </row>
    <row r="88" spans="1:11" x14ac:dyDescent="0.2">
      <c r="B88" s="29"/>
      <c r="C88" s="29"/>
      <c r="D88" s="29"/>
      <c r="E88" s="29"/>
      <c r="F88" s="29"/>
      <c r="G88" s="29"/>
      <c r="H88" s="29"/>
      <c r="I88" s="29"/>
      <c r="J88" s="30"/>
      <c r="K88" s="2"/>
    </row>
    <row r="89" spans="1:11" ht="64" x14ac:dyDescent="0.2">
      <c r="B89" s="29" t="s">
        <v>14</v>
      </c>
      <c r="C89" s="29" t="s">
        <v>1</v>
      </c>
      <c r="D89" s="29" t="s">
        <v>2</v>
      </c>
      <c r="E89" s="29" t="s">
        <v>1</v>
      </c>
      <c r="F89" s="29" t="s">
        <v>3</v>
      </c>
      <c r="G89" s="29" t="s">
        <v>4</v>
      </c>
      <c r="H89" s="29" t="s">
        <v>5</v>
      </c>
      <c r="I89" s="29" t="s">
        <v>4</v>
      </c>
      <c r="J89" s="30" t="s">
        <v>6</v>
      </c>
      <c r="K89" s="2"/>
    </row>
    <row r="90" spans="1:11" x14ac:dyDescent="0.2">
      <c r="A90" s="22" t="s">
        <v>8</v>
      </c>
      <c r="B90" s="29">
        <v>21.650295590718589</v>
      </c>
      <c r="C90" s="29">
        <v>1.3505108150355951</v>
      </c>
      <c r="D90" s="29">
        <v>21.383556993084362</v>
      </c>
      <c r="E90" s="29">
        <v>0.65091192739048276</v>
      </c>
      <c r="F90" s="29">
        <v>0.26673859763422669</v>
      </c>
      <c r="G90" s="29">
        <v>1.4991883800067625</v>
      </c>
      <c r="H90" s="29"/>
      <c r="I90" s="29"/>
      <c r="J90" s="30"/>
      <c r="K90" s="2"/>
    </row>
    <row r="91" spans="1:11" x14ac:dyDescent="0.2">
      <c r="A91" s="22" t="s">
        <v>9</v>
      </c>
      <c r="B91" s="29">
        <v>20.540441955566408</v>
      </c>
      <c r="C91" s="29">
        <v>2.2029733832746152</v>
      </c>
      <c r="D91" s="29">
        <v>22.545337921488482</v>
      </c>
      <c r="E91" s="29">
        <v>0.56743297490162825</v>
      </c>
      <c r="F91" s="29">
        <v>-2.0048959659220742</v>
      </c>
      <c r="G91" s="29">
        <v>2.2748784381637002</v>
      </c>
      <c r="H91" s="29">
        <v>-7.5713619182802034</v>
      </c>
      <c r="I91" s="29">
        <v>2.3501672510795464</v>
      </c>
      <c r="J91" s="30">
        <v>190.1984815526487</v>
      </c>
      <c r="K91" s="2"/>
    </row>
    <row r="92" spans="1:11" x14ac:dyDescent="0.2">
      <c r="A92" s="22" t="s">
        <v>10</v>
      </c>
      <c r="B92" s="29">
        <v>29.939994812011719</v>
      </c>
      <c r="C92" s="29">
        <v>0.18679259162468317</v>
      </c>
      <c r="D92" s="29">
        <v>24.37352885965359</v>
      </c>
      <c r="E92" s="29">
        <v>0.55975238037797515</v>
      </c>
      <c r="F92" s="29">
        <v>5.5664659523581292</v>
      </c>
      <c r="G92" s="29">
        <v>0.59009677140675409</v>
      </c>
      <c r="H92" s="29"/>
      <c r="I92" s="29"/>
      <c r="J92" s="30"/>
      <c r="K92" s="2"/>
    </row>
    <row r="93" spans="1:11" x14ac:dyDescent="0.2">
      <c r="B93" s="29"/>
      <c r="C93" s="29"/>
      <c r="D93" s="29"/>
      <c r="E93" s="29"/>
      <c r="F93" s="29"/>
      <c r="G93" s="29"/>
      <c r="H93" s="29"/>
      <c r="I93" s="29"/>
      <c r="J93" s="30"/>
      <c r="K93" s="2"/>
    </row>
    <row r="94" spans="1:11" x14ac:dyDescent="0.2">
      <c r="A94" s="22" t="s">
        <v>11</v>
      </c>
      <c r="B94" s="29">
        <v>22.285771016438801</v>
      </c>
      <c r="C94" s="29">
        <v>0.95837491461009106</v>
      </c>
      <c r="D94" s="29">
        <v>21.094039143063576</v>
      </c>
      <c r="E94" s="29">
        <v>0.47796527721255133</v>
      </c>
      <c r="F94" s="29">
        <v>1.1917318733752253</v>
      </c>
      <c r="G94" s="29">
        <v>1.0709497108523678</v>
      </c>
      <c r="H94" s="29"/>
      <c r="I94" s="29"/>
      <c r="J94" s="30"/>
      <c r="K94" s="2"/>
    </row>
    <row r="95" spans="1:11" x14ac:dyDescent="0.2">
      <c r="A95" s="22" t="s">
        <v>12</v>
      </c>
      <c r="B95" s="29">
        <v>20.253796284993488</v>
      </c>
      <c r="C95" s="29">
        <v>1.9778916395879709</v>
      </c>
      <c r="D95" s="29">
        <v>22.848938460839179</v>
      </c>
      <c r="E95" s="29">
        <v>0.64972409726938707</v>
      </c>
      <c r="F95" s="29">
        <v>-2.595142175845691</v>
      </c>
      <c r="G95" s="29">
        <v>2.0818733728362329</v>
      </c>
      <c r="H95" s="29">
        <v>-7.1969474644558353</v>
      </c>
      <c r="I95" s="29">
        <v>2.1247366158312042</v>
      </c>
      <c r="J95" s="30">
        <v>146.72261679176827</v>
      </c>
      <c r="K95" s="2"/>
    </row>
    <row r="96" spans="1:11" x14ac:dyDescent="0.2">
      <c r="A96" s="22" t="s">
        <v>13</v>
      </c>
      <c r="B96" s="29">
        <v>29.006387329101564</v>
      </c>
      <c r="C96" s="29">
        <v>7.6801976501478117E-2</v>
      </c>
      <c r="D96" s="29">
        <v>24.40458204049142</v>
      </c>
      <c r="E96" s="29">
        <v>0.41762471494727443</v>
      </c>
      <c r="F96" s="29">
        <v>4.6018052886101444</v>
      </c>
      <c r="G96" s="29">
        <v>0.42462800912013071</v>
      </c>
      <c r="H96" s="29"/>
      <c r="I96" s="29"/>
      <c r="J96" s="30"/>
      <c r="K96" s="2"/>
    </row>
    <row r="97" spans="1:11" x14ac:dyDescent="0.2">
      <c r="B97" s="29"/>
      <c r="C97" s="29"/>
      <c r="D97" s="29"/>
      <c r="E97" s="29"/>
      <c r="F97" s="29"/>
      <c r="G97" s="29"/>
      <c r="H97" s="29"/>
      <c r="I97" s="29"/>
      <c r="J97" s="30"/>
      <c r="K97" s="2"/>
    </row>
    <row r="98" spans="1:11" ht="64" x14ac:dyDescent="0.2">
      <c r="B98" s="29" t="s">
        <v>15</v>
      </c>
      <c r="C98" s="29" t="s">
        <v>1</v>
      </c>
      <c r="D98" s="29" t="s">
        <v>2</v>
      </c>
      <c r="E98" s="29" t="s">
        <v>1</v>
      </c>
      <c r="F98" s="29" t="s">
        <v>3</v>
      </c>
      <c r="G98" s="29" t="s">
        <v>4</v>
      </c>
      <c r="H98" s="29" t="s">
        <v>5</v>
      </c>
      <c r="I98" s="29" t="s">
        <v>4</v>
      </c>
      <c r="J98" s="30" t="s">
        <v>6</v>
      </c>
      <c r="K98" s="2"/>
    </row>
    <row r="99" spans="1:11" x14ac:dyDescent="0.2">
      <c r="A99" s="22" t="s">
        <v>8</v>
      </c>
      <c r="B99" s="29">
        <v>27.098101506551103</v>
      </c>
      <c r="C99" s="29">
        <v>0.13664896299161181</v>
      </c>
      <c r="D99" s="29">
        <v>21.383556993084362</v>
      </c>
      <c r="E99" s="29">
        <v>0.65091192739048276</v>
      </c>
      <c r="F99" s="29">
        <v>5.7145445134667412</v>
      </c>
      <c r="G99" s="29">
        <v>0.66510095196584706</v>
      </c>
      <c r="H99" s="29"/>
      <c r="I99" s="29"/>
      <c r="J99" s="30"/>
      <c r="K99" s="2"/>
    </row>
    <row r="100" spans="1:11" x14ac:dyDescent="0.2">
      <c r="A100" s="22" t="s">
        <v>9</v>
      </c>
      <c r="B100" s="29">
        <v>24.682255139668783</v>
      </c>
      <c r="C100" s="29">
        <v>1.2322656580569831</v>
      </c>
      <c r="D100" s="29">
        <v>22.545337921488482</v>
      </c>
      <c r="E100" s="29">
        <v>0.56743297490162825</v>
      </c>
      <c r="F100" s="29">
        <v>2.1369172181803009</v>
      </c>
      <c r="G100" s="29">
        <v>1.3566351141822628</v>
      </c>
      <c r="H100" s="29">
        <v>-2.8230036037660433</v>
      </c>
      <c r="I100" s="29">
        <v>1.4760040348872281</v>
      </c>
      <c r="J100" s="30">
        <v>7.0763411589078089</v>
      </c>
      <c r="K100" s="2"/>
    </row>
    <row r="101" spans="1:11" x14ac:dyDescent="0.2">
      <c r="A101" s="22" t="s">
        <v>10</v>
      </c>
      <c r="B101" s="29">
        <v>29.333449681599934</v>
      </c>
      <c r="C101" s="29">
        <v>0.15750031946712778</v>
      </c>
      <c r="D101" s="29">
        <v>24.37352885965359</v>
      </c>
      <c r="E101" s="29">
        <v>0.55975238037797515</v>
      </c>
      <c r="F101" s="29">
        <v>4.9599208219463442</v>
      </c>
      <c r="G101" s="29">
        <v>0.58148867398347204</v>
      </c>
      <c r="H101" s="29"/>
      <c r="I101" s="29"/>
      <c r="J101" s="30"/>
      <c r="K101" s="2"/>
    </row>
    <row r="102" spans="1:11" x14ac:dyDescent="0.2">
      <c r="B102" s="29"/>
      <c r="C102" s="29"/>
      <c r="D102" s="29"/>
      <c r="E102" s="29"/>
      <c r="F102" s="29"/>
      <c r="G102" s="29"/>
      <c r="H102" s="29"/>
      <c r="I102" s="29"/>
      <c r="J102" s="30"/>
      <c r="K102" s="2"/>
    </row>
    <row r="103" spans="1:11" x14ac:dyDescent="0.2">
      <c r="A103" s="22" t="s">
        <v>11</v>
      </c>
      <c r="B103" s="29">
        <v>27.942664695739747</v>
      </c>
      <c r="C103" s="29">
        <v>0.32292017436279619</v>
      </c>
      <c r="D103" s="29">
        <v>21.094039143063576</v>
      </c>
      <c r="E103" s="29">
        <v>0.47796527721255133</v>
      </c>
      <c r="F103" s="29">
        <v>6.8486255526761717</v>
      </c>
      <c r="G103" s="29">
        <v>0.57682600949625162</v>
      </c>
      <c r="H103" s="29"/>
      <c r="I103" s="29"/>
      <c r="J103" s="30"/>
      <c r="K103" s="2"/>
    </row>
    <row r="104" spans="1:11" x14ac:dyDescent="0.2">
      <c r="A104" s="22" t="s">
        <v>12</v>
      </c>
      <c r="B104" s="29">
        <v>24.678630493164064</v>
      </c>
      <c r="C104" s="29">
        <v>0.96889250605635613</v>
      </c>
      <c r="D104" s="29">
        <v>22.848938460839179</v>
      </c>
      <c r="E104" s="29">
        <v>0.64972409726938707</v>
      </c>
      <c r="F104" s="29">
        <v>1.8296920323248855</v>
      </c>
      <c r="G104" s="29">
        <v>1.1665736542819258</v>
      </c>
      <c r="H104" s="29">
        <v>-3.2255609796739293</v>
      </c>
      <c r="I104" s="29">
        <v>1.2770320971329701</v>
      </c>
      <c r="J104" s="30">
        <v>9.3538544480420569</v>
      </c>
      <c r="K104" s="2"/>
    </row>
    <row r="105" spans="1:11" x14ac:dyDescent="0.2">
      <c r="A105" s="22" t="s">
        <v>13</v>
      </c>
      <c r="B105" s="29">
        <v>29.459835052490234</v>
      </c>
      <c r="C105" s="29">
        <v>0.30904123302296266</v>
      </c>
      <c r="D105" s="29">
        <v>24.40458204049142</v>
      </c>
      <c r="E105" s="29">
        <v>0.41762471494727443</v>
      </c>
      <c r="F105" s="29">
        <v>5.0552530119988148</v>
      </c>
      <c r="G105" s="29">
        <v>0.51953525986514659</v>
      </c>
      <c r="H105" s="29"/>
      <c r="I105" s="29"/>
      <c r="J105" s="30"/>
      <c r="K105" s="2"/>
    </row>
    <row r="106" spans="1:11" x14ac:dyDescent="0.2">
      <c r="B106" s="29"/>
      <c r="C106" s="29"/>
      <c r="D106" s="29"/>
      <c r="E106" s="29"/>
      <c r="F106" s="29"/>
      <c r="G106" s="29"/>
      <c r="H106" s="29"/>
      <c r="I106" s="29"/>
      <c r="J106" s="30"/>
      <c r="K106" s="2"/>
    </row>
    <row r="107" spans="1:11" ht="64" x14ac:dyDescent="0.2">
      <c r="B107" s="29" t="s">
        <v>16</v>
      </c>
      <c r="C107" s="29" t="s">
        <v>1</v>
      </c>
      <c r="D107" s="29" t="s">
        <v>2</v>
      </c>
      <c r="E107" s="29" t="s">
        <v>1</v>
      </c>
      <c r="F107" s="29" t="s">
        <v>3</v>
      </c>
      <c r="G107" s="29" t="s">
        <v>4</v>
      </c>
      <c r="H107" s="29" t="s">
        <v>5</v>
      </c>
      <c r="I107" s="29" t="s">
        <v>4</v>
      </c>
      <c r="J107" s="30" t="s">
        <v>6</v>
      </c>
      <c r="K107" s="2"/>
    </row>
    <row r="108" spans="1:11" x14ac:dyDescent="0.2">
      <c r="A108" s="22" t="s">
        <v>8</v>
      </c>
      <c r="B108" s="29">
        <v>20.844623807271322</v>
      </c>
      <c r="C108" s="29">
        <v>1.294892082832231</v>
      </c>
      <c r="D108" s="29">
        <v>21.383556993084362</v>
      </c>
      <c r="E108" s="29">
        <v>0.65091192739048276</v>
      </c>
      <c r="F108" s="29">
        <v>-0.53893318581303973</v>
      </c>
      <c r="G108" s="29">
        <v>1.4492866670886013</v>
      </c>
      <c r="H108" s="29"/>
      <c r="I108" s="29"/>
      <c r="J108" s="30"/>
      <c r="K108" s="2"/>
    </row>
    <row r="109" spans="1:11" x14ac:dyDescent="0.2">
      <c r="A109" s="22" t="s">
        <v>9</v>
      </c>
      <c r="B109" s="29">
        <v>20.844623807271322</v>
      </c>
      <c r="C109" s="29">
        <v>1.294892082832231</v>
      </c>
      <c r="D109" s="29">
        <v>22.545337921488482</v>
      </c>
      <c r="E109" s="29">
        <v>0.56743297490162825</v>
      </c>
      <c r="F109" s="29">
        <v>-1.7007141142171598</v>
      </c>
      <c r="G109" s="29">
        <v>1.4137629529688862</v>
      </c>
      <c r="H109" s="29">
        <v>-2.7591344885723608</v>
      </c>
      <c r="I109" s="29">
        <v>1.5213734961574914</v>
      </c>
      <c r="J109" s="30">
        <v>6.769899835987613</v>
      </c>
      <c r="K109" s="2"/>
    </row>
    <row r="110" spans="1:11" x14ac:dyDescent="0.2">
      <c r="A110" s="22" t="s">
        <v>10</v>
      </c>
      <c r="B110" s="29">
        <v>25.43194923400879</v>
      </c>
      <c r="C110" s="29">
        <v>5.0288172410160925E-2</v>
      </c>
      <c r="D110" s="29">
        <v>24.37352885965359</v>
      </c>
      <c r="E110" s="29">
        <v>0.55975238037797515</v>
      </c>
      <c r="F110" s="29">
        <v>1.058420374355201</v>
      </c>
      <c r="G110" s="29">
        <v>0.5620067861006337</v>
      </c>
      <c r="H110" s="29"/>
      <c r="I110" s="29"/>
      <c r="J110" s="30"/>
      <c r="K110" s="2"/>
    </row>
    <row r="111" spans="1:11" x14ac:dyDescent="0.2">
      <c r="B111" s="29"/>
      <c r="C111" s="29"/>
      <c r="D111" s="29"/>
      <c r="E111" s="29"/>
      <c r="F111" s="29"/>
      <c r="G111" s="29"/>
      <c r="H111" s="29"/>
      <c r="I111" s="29"/>
      <c r="J111" s="30"/>
      <c r="K111" s="2"/>
    </row>
    <row r="112" spans="1:11" x14ac:dyDescent="0.2">
      <c r="A112" s="22" t="s">
        <v>11</v>
      </c>
      <c r="B112" s="29">
        <v>20.785555310567222</v>
      </c>
      <c r="C112" s="29">
        <v>1.0250310477554179</v>
      </c>
      <c r="D112" s="29">
        <v>21.094039143063576</v>
      </c>
      <c r="E112" s="29">
        <v>0.47796527721255133</v>
      </c>
      <c r="F112" s="29">
        <v>-0.30848383249635347</v>
      </c>
      <c r="G112" s="29">
        <v>1.1309904752399291</v>
      </c>
      <c r="H112" s="29"/>
      <c r="I112" s="29"/>
      <c r="J112" s="30"/>
      <c r="K112" s="2"/>
    </row>
    <row r="113" spans="1:11" x14ac:dyDescent="0.2">
      <c r="A113" s="22" t="s">
        <v>12</v>
      </c>
      <c r="B113" s="29">
        <v>23.558161130269369</v>
      </c>
      <c r="C113" s="29">
        <v>0.43536439351785267</v>
      </c>
      <c r="D113" s="29">
        <v>22.848938460839179</v>
      </c>
      <c r="E113" s="29">
        <v>0.64972409726938707</v>
      </c>
      <c r="F113" s="29">
        <v>0.70922266943018997</v>
      </c>
      <c r="G113" s="29">
        <v>0.78210201234601595</v>
      </c>
      <c r="H113" s="29">
        <v>-0.74817763565944517</v>
      </c>
      <c r="I113" s="29">
        <v>0.93223322105509521</v>
      </c>
      <c r="J113" s="30">
        <v>1.679669786961135</v>
      </c>
      <c r="K113" s="2"/>
    </row>
    <row r="114" spans="1:11" x14ac:dyDescent="0.2">
      <c r="A114" s="22" t="s">
        <v>13</v>
      </c>
      <c r="B114" s="29">
        <v>25.861982345581055</v>
      </c>
      <c r="C114" s="29">
        <v>0.28803614042039577</v>
      </c>
      <c r="D114" s="29">
        <v>24.40458204049142</v>
      </c>
      <c r="E114" s="29">
        <v>0.41762471494727443</v>
      </c>
      <c r="F114" s="29">
        <v>1.4574003050896351</v>
      </c>
      <c r="G114" s="29">
        <v>0.50732161468152548</v>
      </c>
      <c r="H114" s="29"/>
      <c r="I114" s="29"/>
      <c r="J114" s="30"/>
      <c r="K114" s="2"/>
    </row>
    <row r="115" spans="1:11" x14ac:dyDescent="0.2">
      <c r="B115" s="29"/>
      <c r="C115" s="29"/>
      <c r="D115" s="29"/>
      <c r="E115" s="29"/>
      <c r="F115" s="29"/>
      <c r="G115" s="29"/>
      <c r="H115" s="29"/>
      <c r="I115" s="29"/>
      <c r="J115" s="30"/>
      <c r="K115" s="2"/>
    </row>
    <row r="116" spans="1:11" ht="64" x14ac:dyDescent="0.2">
      <c r="B116" s="29" t="s">
        <v>17</v>
      </c>
      <c r="C116" s="29" t="s">
        <v>1</v>
      </c>
      <c r="D116" s="29" t="s">
        <v>2</v>
      </c>
      <c r="E116" s="29" t="s">
        <v>1</v>
      </c>
      <c r="F116" s="29" t="s">
        <v>3</v>
      </c>
      <c r="G116" s="29" t="s">
        <v>4</v>
      </c>
      <c r="H116" s="29" t="s">
        <v>5</v>
      </c>
      <c r="I116" s="29" t="s">
        <v>4</v>
      </c>
      <c r="J116" s="30" t="s">
        <v>6</v>
      </c>
      <c r="K116" s="2"/>
    </row>
    <row r="117" spans="1:11" x14ac:dyDescent="0.2">
      <c r="A117" s="22" t="s">
        <v>8</v>
      </c>
      <c r="B117" s="29">
        <v>20.0021746673584</v>
      </c>
      <c r="C117" s="29">
        <v>0.50300550173403857</v>
      </c>
      <c r="D117" s="29">
        <v>21.383556993084362</v>
      </c>
      <c r="E117" s="29">
        <v>0.65091192739048276</v>
      </c>
      <c r="F117" s="29">
        <v>-1.3813823257259621</v>
      </c>
      <c r="G117" s="29">
        <v>0.82261830273457015</v>
      </c>
      <c r="H117" s="29"/>
      <c r="I117" s="29"/>
      <c r="J117" s="30"/>
      <c r="K117" s="2"/>
    </row>
    <row r="118" spans="1:11" x14ac:dyDescent="0.2">
      <c r="A118" s="22" t="s">
        <v>9</v>
      </c>
      <c r="B118" s="29">
        <v>25.587053410847982</v>
      </c>
      <c r="C118" s="29">
        <v>1.3448996176623087</v>
      </c>
      <c r="D118" s="29">
        <v>22.545337921488482</v>
      </c>
      <c r="E118" s="29">
        <v>0.56743297490162825</v>
      </c>
      <c r="F118" s="29">
        <v>3.0417154893595004</v>
      </c>
      <c r="G118" s="29">
        <v>1.4597037927586323</v>
      </c>
      <c r="H118" s="29">
        <v>4.7272754591408557</v>
      </c>
      <c r="I118" s="29">
        <v>1.5653732984942146</v>
      </c>
      <c r="J118" s="30">
        <v>3.7752723649516248E-2</v>
      </c>
      <c r="K118" s="2">
        <f>-1/J118</f>
        <v>-26.488155113884442</v>
      </c>
    </row>
    <row r="119" spans="1:11" x14ac:dyDescent="0.2">
      <c r="A119" s="22" t="s">
        <v>10</v>
      </c>
      <c r="B119" s="29">
        <v>22.687968889872234</v>
      </c>
      <c r="C119" s="29">
        <v>7.959694533028E-2</v>
      </c>
      <c r="D119" s="29">
        <v>24.37352885965359</v>
      </c>
      <c r="E119" s="29">
        <v>0.55975238037797515</v>
      </c>
      <c r="F119" s="29">
        <v>-1.6855599697813552</v>
      </c>
      <c r="G119" s="29">
        <v>0.56538341065574338</v>
      </c>
      <c r="H119" s="29"/>
      <c r="I119" s="29"/>
      <c r="J119" s="30"/>
      <c r="K119" s="2"/>
    </row>
    <row r="120" spans="1:11" x14ac:dyDescent="0.2">
      <c r="B120" s="29"/>
      <c r="C120" s="29"/>
      <c r="D120" s="29"/>
      <c r="E120" s="29"/>
      <c r="F120" s="29"/>
      <c r="G120" s="29"/>
      <c r="H120" s="29"/>
      <c r="I120" s="29"/>
      <c r="J120" s="30"/>
      <c r="K120" s="2"/>
    </row>
    <row r="121" spans="1:11" x14ac:dyDescent="0.2">
      <c r="A121" s="22" t="s">
        <v>11</v>
      </c>
      <c r="B121" s="29">
        <v>20.203576530456544</v>
      </c>
      <c r="C121" s="29">
        <v>0.48176227544325301</v>
      </c>
      <c r="D121" s="29">
        <v>21.094039143063576</v>
      </c>
      <c r="E121" s="29">
        <v>0.47796527721255133</v>
      </c>
      <c r="F121" s="29">
        <v>-0.89046261260703119</v>
      </c>
      <c r="G121" s="29">
        <v>0.6786351716947272</v>
      </c>
      <c r="H121" s="29"/>
      <c r="I121" s="29"/>
      <c r="J121" s="30"/>
      <c r="K121" s="2"/>
    </row>
    <row r="122" spans="1:11" x14ac:dyDescent="0.2">
      <c r="A122" s="22" t="s">
        <v>12</v>
      </c>
      <c r="B122" s="29">
        <v>25.447426554361982</v>
      </c>
      <c r="C122" s="29">
        <v>1.2893732202926977</v>
      </c>
      <c r="D122" s="29">
        <v>22.848938460839179</v>
      </c>
      <c r="E122" s="29">
        <v>0.64972409726938707</v>
      </c>
      <c r="F122" s="29">
        <v>2.5984880935228034</v>
      </c>
      <c r="G122" s="29">
        <v>1.4438229475183173</v>
      </c>
      <c r="H122" s="29">
        <v>3.5173034052951486</v>
      </c>
      <c r="I122" s="29">
        <v>1.5057008785992072</v>
      </c>
      <c r="J122" s="30">
        <v>8.7334566954629253E-2</v>
      </c>
      <c r="K122" s="2">
        <f>-1/J122</f>
        <v>-11.450219940055408</v>
      </c>
    </row>
    <row r="123" spans="1:11" x14ac:dyDescent="0.2">
      <c r="A123" s="22" t="s">
        <v>13</v>
      </c>
      <c r="B123" s="29">
        <v>23.485766728719074</v>
      </c>
      <c r="C123" s="29">
        <v>9.0000163884019532E-2</v>
      </c>
      <c r="D123" s="29">
        <v>24.40458204049142</v>
      </c>
      <c r="E123" s="29">
        <v>0.41762471494727443</v>
      </c>
      <c r="F123" s="29">
        <v>-0.91881531177234521</v>
      </c>
      <c r="G123" s="29">
        <v>0.42721239686360063</v>
      </c>
      <c r="H123" s="29"/>
      <c r="I123" s="29"/>
      <c r="J123" s="30"/>
      <c r="K123" s="2"/>
    </row>
    <row r="124" spans="1:11" x14ac:dyDescent="0.2">
      <c r="B124" s="29"/>
      <c r="C124" s="29"/>
      <c r="D124" s="29"/>
      <c r="E124" s="29"/>
      <c r="F124" s="29"/>
      <c r="G124" s="29"/>
      <c r="H124" s="29"/>
      <c r="I124" s="29"/>
      <c r="J124" s="30"/>
      <c r="K124" s="2"/>
    </row>
    <row r="125" spans="1:11" ht="64" x14ac:dyDescent="0.2">
      <c r="B125" s="29" t="s">
        <v>18</v>
      </c>
      <c r="C125" s="29" t="s">
        <v>1</v>
      </c>
      <c r="D125" s="29" t="s">
        <v>2</v>
      </c>
      <c r="E125" s="29" t="s">
        <v>1</v>
      </c>
      <c r="F125" s="29" t="s">
        <v>3</v>
      </c>
      <c r="G125" s="29" t="s">
        <v>4</v>
      </c>
      <c r="H125" s="29" t="s">
        <v>5</v>
      </c>
      <c r="I125" s="29" t="s">
        <v>4</v>
      </c>
      <c r="J125" s="30" t="s">
        <v>6</v>
      </c>
      <c r="K125" s="2"/>
    </row>
    <row r="126" spans="1:11" x14ac:dyDescent="0.2">
      <c r="A126" s="22" t="s">
        <v>8</v>
      </c>
      <c r="B126" s="29">
        <v>20.0021746673584</v>
      </c>
      <c r="C126" s="29">
        <v>0.50300550173403857</v>
      </c>
      <c r="D126" s="29">
        <v>21.383556993084362</v>
      </c>
      <c r="E126" s="29">
        <v>0.65091192739048276</v>
      </c>
      <c r="F126" s="29">
        <v>-1.3813823257259621</v>
      </c>
      <c r="G126" s="29">
        <v>0.82261830273457015</v>
      </c>
      <c r="H126" s="29"/>
      <c r="I126" s="29"/>
      <c r="J126" s="30"/>
      <c r="K126" s="2"/>
    </row>
    <row r="127" spans="1:11" x14ac:dyDescent="0.2">
      <c r="A127" s="22" t="s">
        <v>9</v>
      </c>
      <c r="B127" s="29">
        <v>25.587053410847982</v>
      </c>
      <c r="C127" s="29">
        <v>1.3448996176623087</v>
      </c>
      <c r="D127" s="29">
        <v>22.545337921488482</v>
      </c>
      <c r="E127" s="29">
        <v>0.56743297490162825</v>
      </c>
      <c r="F127" s="29">
        <v>3.0417154893595004</v>
      </c>
      <c r="G127" s="29">
        <v>1.4597037927586323</v>
      </c>
      <c r="H127" s="29">
        <v>4.7272754591408557</v>
      </c>
      <c r="I127" s="29">
        <v>1.5653732984942146</v>
      </c>
      <c r="J127" s="30">
        <v>3.7752723649516248E-2</v>
      </c>
      <c r="K127" s="2">
        <f>-1/J127</f>
        <v>-26.488155113884442</v>
      </c>
    </row>
    <row r="128" spans="1:11" x14ac:dyDescent="0.2">
      <c r="A128" s="22" t="s">
        <v>10</v>
      </c>
      <c r="B128" s="29">
        <v>22.687968889872234</v>
      </c>
      <c r="C128" s="29">
        <v>7.959694533028E-2</v>
      </c>
      <c r="D128" s="29">
        <v>24.37352885965359</v>
      </c>
      <c r="E128" s="29">
        <v>0.55975238037797515</v>
      </c>
      <c r="F128" s="29">
        <v>-1.6855599697813552</v>
      </c>
      <c r="G128" s="29">
        <v>0.56538341065574338</v>
      </c>
      <c r="H128" s="29"/>
      <c r="I128" s="29"/>
      <c r="J128" s="30"/>
      <c r="K128" s="2"/>
    </row>
    <row r="129" spans="1:11" x14ac:dyDescent="0.2">
      <c r="B129" s="29"/>
      <c r="C129" s="29"/>
      <c r="D129" s="29"/>
      <c r="E129" s="29"/>
      <c r="F129" s="29"/>
      <c r="G129" s="29"/>
      <c r="H129" s="29"/>
      <c r="I129" s="29"/>
      <c r="J129" s="30"/>
      <c r="K129" s="2"/>
    </row>
    <row r="130" spans="1:11" x14ac:dyDescent="0.2">
      <c r="A130" s="22" t="s">
        <v>11</v>
      </c>
      <c r="B130" s="29">
        <v>23.071998410542804</v>
      </c>
      <c r="C130" s="29">
        <v>0.3979466981367995</v>
      </c>
      <c r="D130" s="29">
        <v>21.094039143063576</v>
      </c>
      <c r="E130" s="29">
        <v>0.47796527721255133</v>
      </c>
      <c r="F130" s="29">
        <v>1.9779592674792283</v>
      </c>
      <c r="G130" s="29">
        <v>0.62194242561418178</v>
      </c>
      <c r="H130" s="29"/>
      <c r="I130" s="29"/>
      <c r="J130" s="30"/>
      <c r="K130" s="2"/>
    </row>
    <row r="131" spans="1:11" x14ac:dyDescent="0.2">
      <c r="A131" s="22" t="s">
        <v>12</v>
      </c>
      <c r="B131" s="29">
        <v>25.814726989746095</v>
      </c>
      <c r="C131" s="29">
        <v>0.94870793003579967</v>
      </c>
      <c r="D131" s="29">
        <v>22.848938460839179</v>
      </c>
      <c r="E131" s="29">
        <v>0.64972409726938707</v>
      </c>
      <c r="F131" s="29">
        <v>2.9657885289069164</v>
      </c>
      <c r="G131" s="29">
        <v>1.1498644003035019</v>
      </c>
      <c r="H131" s="29">
        <v>2.5236400192681288</v>
      </c>
      <c r="I131" s="29">
        <v>1.3436300352626078</v>
      </c>
      <c r="J131" s="30">
        <v>0.17390363342072887</v>
      </c>
      <c r="K131" s="2">
        <f>-1/J131</f>
        <v>-5.7503111368620923</v>
      </c>
    </row>
    <row r="132" spans="1:11" x14ac:dyDescent="0.2">
      <c r="A132" s="22" t="s">
        <v>13</v>
      </c>
      <c r="B132" s="29">
        <v>24.846730550130207</v>
      </c>
      <c r="C132" s="29">
        <v>0.55564658735537353</v>
      </c>
      <c r="D132" s="29">
        <v>24.40458204049142</v>
      </c>
      <c r="E132" s="29">
        <v>0.41762471494727443</v>
      </c>
      <c r="F132" s="29">
        <v>0.4421485096387876</v>
      </c>
      <c r="G132" s="29">
        <v>0.69509246332733676</v>
      </c>
      <c r="H132" s="29"/>
      <c r="I132" s="29"/>
      <c r="J132" s="30"/>
      <c r="K132" s="2"/>
    </row>
    <row r="133" spans="1:11" x14ac:dyDescent="0.2">
      <c r="B133" s="29"/>
      <c r="C133" s="29"/>
      <c r="D133" s="29"/>
      <c r="E133" s="29"/>
      <c r="F133" s="29"/>
      <c r="G133" s="29"/>
      <c r="H133" s="29"/>
      <c r="I133" s="29"/>
      <c r="J133" s="30"/>
      <c r="K133" s="2"/>
    </row>
    <row r="134" spans="1:11" ht="64" x14ac:dyDescent="0.2">
      <c r="B134" s="29" t="s">
        <v>19</v>
      </c>
      <c r="C134" s="29" t="s">
        <v>1</v>
      </c>
      <c r="D134" s="29" t="s">
        <v>2</v>
      </c>
      <c r="E134" s="29" t="s">
        <v>1</v>
      </c>
      <c r="F134" s="29" t="s">
        <v>3</v>
      </c>
      <c r="G134" s="29" t="s">
        <v>4</v>
      </c>
      <c r="H134" s="29" t="s">
        <v>5</v>
      </c>
      <c r="I134" s="29" t="s">
        <v>4</v>
      </c>
      <c r="J134" s="30" t="s">
        <v>6</v>
      </c>
      <c r="K134" s="2"/>
    </row>
    <row r="135" spans="1:11" x14ac:dyDescent="0.2">
      <c r="A135" s="22" t="s">
        <v>8</v>
      </c>
      <c r="B135" s="29">
        <v>23.209605463663735</v>
      </c>
      <c r="C135" s="29">
        <v>0.38160435460385578</v>
      </c>
      <c r="D135" s="29">
        <v>21.383556993084362</v>
      </c>
      <c r="E135" s="29">
        <v>0.65091192739048276</v>
      </c>
      <c r="F135" s="29">
        <v>1.8260484705793729</v>
      </c>
      <c r="G135" s="29">
        <v>0.75452516238480638</v>
      </c>
      <c r="H135" s="29"/>
      <c r="I135" s="29"/>
      <c r="J135" s="30"/>
      <c r="K135" s="2"/>
    </row>
    <row r="136" spans="1:11" x14ac:dyDescent="0.2">
      <c r="A136" s="22" t="s">
        <v>9</v>
      </c>
      <c r="B136" s="29">
        <v>26.589843432108562</v>
      </c>
      <c r="C136" s="29">
        <v>1.1973993937323462</v>
      </c>
      <c r="D136" s="29">
        <v>22.545337921488482</v>
      </c>
      <c r="E136" s="29">
        <v>0.56743297490162825</v>
      </c>
      <c r="F136" s="29">
        <v>4.0445055106200805</v>
      </c>
      <c r="G136" s="29">
        <v>1.3250454668109701</v>
      </c>
      <c r="H136" s="29">
        <v>4.5221501743101271</v>
      </c>
      <c r="I136" s="29">
        <v>1.5842788869900257</v>
      </c>
      <c r="J136" s="30">
        <v>4.3520828325901942E-2</v>
      </c>
      <c r="K136" s="2">
        <f>-1/J136</f>
        <v>-22.977503840496482</v>
      </c>
    </row>
    <row r="137" spans="1:11" x14ac:dyDescent="0.2">
      <c r="A137" s="22" t="s">
        <v>10</v>
      </c>
      <c r="B137" s="29">
        <v>23.895884195963543</v>
      </c>
      <c r="C137" s="29">
        <v>0.66398145705075495</v>
      </c>
      <c r="D137" s="29">
        <v>24.37352885965359</v>
      </c>
      <c r="E137" s="29">
        <v>0.55975238037797515</v>
      </c>
      <c r="F137" s="29">
        <v>-0.47764466369004666</v>
      </c>
      <c r="G137" s="29">
        <v>0.86844349421597544</v>
      </c>
      <c r="H137" s="29"/>
      <c r="I137" s="29"/>
      <c r="J137" s="30"/>
      <c r="K137" s="2"/>
    </row>
    <row r="138" spans="1:11" x14ac:dyDescent="0.2">
      <c r="B138" s="29"/>
      <c r="C138" s="29"/>
      <c r="D138" s="29"/>
      <c r="E138" s="29"/>
      <c r="F138" s="29"/>
      <c r="G138" s="29"/>
      <c r="H138" s="29"/>
      <c r="I138" s="29"/>
      <c r="J138" s="30"/>
      <c r="K138" s="2"/>
    </row>
    <row r="139" spans="1:11" x14ac:dyDescent="0.2">
      <c r="A139" s="22" t="s">
        <v>11</v>
      </c>
      <c r="B139" s="29">
        <v>22.011757077534995</v>
      </c>
      <c r="C139" s="29">
        <v>0.13460614890565265</v>
      </c>
      <c r="D139" s="29">
        <v>21.094039143063576</v>
      </c>
      <c r="E139" s="29">
        <v>0.47796527721255133</v>
      </c>
      <c r="F139" s="29">
        <v>0.91771793447141903</v>
      </c>
      <c r="G139" s="29">
        <v>0.49655777261470974</v>
      </c>
      <c r="H139" s="29"/>
      <c r="I139" s="29"/>
      <c r="J139" s="30"/>
      <c r="K139" s="2"/>
    </row>
    <row r="140" spans="1:11" x14ac:dyDescent="0.2">
      <c r="A140" s="22" t="s">
        <v>12</v>
      </c>
      <c r="B140" s="29">
        <v>26.51356029510498</v>
      </c>
      <c r="C140" s="29">
        <v>1.4516142493773949</v>
      </c>
      <c r="D140" s="29">
        <v>22.848938460839179</v>
      </c>
      <c r="E140" s="29">
        <v>0.64972409726938707</v>
      </c>
      <c r="F140" s="29">
        <v>3.6646218342658017</v>
      </c>
      <c r="G140" s="29">
        <v>1.5903852777135539</v>
      </c>
      <c r="H140" s="29">
        <v>3.6229599528415299</v>
      </c>
      <c r="I140" s="29">
        <v>1.8455455536898506</v>
      </c>
      <c r="J140" s="30">
        <v>8.1167165724202739E-2</v>
      </c>
      <c r="K140" s="2">
        <f>-1/J140</f>
        <v>-12.320252790369594</v>
      </c>
    </row>
    <row r="141" spans="1:11" x14ac:dyDescent="0.2">
      <c r="A141" s="22" t="s">
        <v>13</v>
      </c>
      <c r="B141" s="29">
        <v>24.446243921915691</v>
      </c>
      <c r="C141" s="29">
        <v>0.83803499726536879</v>
      </c>
      <c r="D141" s="29">
        <v>24.40458204049142</v>
      </c>
      <c r="E141" s="29">
        <v>0.41762471494727443</v>
      </c>
      <c r="F141" s="29">
        <v>4.1661881424271741E-2</v>
      </c>
      <c r="G141" s="29">
        <v>0.93632956760766606</v>
      </c>
      <c r="H141" s="29"/>
      <c r="I141" s="29"/>
      <c r="J141" s="30"/>
      <c r="K141" s="2"/>
    </row>
    <row r="142" spans="1:11" x14ac:dyDescent="0.2">
      <c r="B142" s="29"/>
      <c r="C142" s="29"/>
      <c r="D142" s="29"/>
      <c r="E142" s="29"/>
      <c r="F142" s="29"/>
      <c r="G142" s="29"/>
      <c r="H142" s="29"/>
      <c r="I142" s="29"/>
      <c r="J142" s="30"/>
      <c r="K142" s="2"/>
    </row>
    <row r="143" spans="1:11" ht="64" x14ac:dyDescent="0.2">
      <c r="B143" s="29" t="s">
        <v>20</v>
      </c>
      <c r="C143" s="29" t="s">
        <v>1</v>
      </c>
      <c r="D143" s="29" t="s">
        <v>2</v>
      </c>
      <c r="E143" s="29" t="s">
        <v>1</v>
      </c>
      <c r="F143" s="29" t="s">
        <v>3</v>
      </c>
      <c r="G143" s="29" t="s">
        <v>4</v>
      </c>
      <c r="H143" s="29" t="s">
        <v>5</v>
      </c>
      <c r="I143" s="29" t="s">
        <v>4</v>
      </c>
      <c r="J143" s="30" t="s">
        <v>6</v>
      </c>
      <c r="K143" s="2"/>
    </row>
    <row r="144" spans="1:11" x14ac:dyDescent="0.2">
      <c r="A144" s="22" t="s">
        <v>8</v>
      </c>
      <c r="B144" s="29">
        <v>21.209770324707033</v>
      </c>
      <c r="C144" s="29">
        <v>0.55235031131824164</v>
      </c>
      <c r="D144" s="29">
        <v>21.383556993084362</v>
      </c>
      <c r="E144" s="29">
        <v>0.65091192739048276</v>
      </c>
      <c r="F144" s="29">
        <v>-0.17378666837732837</v>
      </c>
      <c r="G144" s="29">
        <v>0.85368448716873813</v>
      </c>
      <c r="H144" s="29"/>
      <c r="I144" s="29"/>
      <c r="J144" s="30"/>
      <c r="K144" s="2"/>
    </row>
    <row r="145" spans="1:11" x14ac:dyDescent="0.2">
      <c r="A145" s="22" t="s">
        <v>9</v>
      </c>
      <c r="B145" s="29">
        <v>24.125813484191895</v>
      </c>
      <c r="C145" s="29">
        <v>1.5710285358357996</v>
      </c>
      <c r="D145" s="29">
        <v>22.545337921488482</v>
      </c>
      <c r="E145" s="29">
        <v>0.56743297490162825</v>
      </c>
      <c r="F145" s="29">
        <v>1.5804755627034126</v>
      </c>
      <c r="G145" s="29">
        <v>1.6703624880294958</v>
      </c>
      <c r="H145" s="29">
        <v>5.7636745527687872</v>
      </c>
      <c r="I145" s="29">
        <v>1.8367722159886413</v>
      </c>
      <c r="J145" s="30">
        <v>1.8406070212557586E-2</v>
      </c>
      <c r="K145" s="2">
        <f>-1/J145</f>
        <v>-54.329902496935361</v>
      </c>
    </row>
    <row r="146" spans="1:11" x14ac:dyDescent="0.2">
      <c r="A146" s="22" t="s">
        <v>10</v>
      </c>
      <c r="B146" s="29">
        <v>20.190329869588215</v>
      </c>
      <c r="C146" s="29">
        <v>0.51990249535170219</v>
      </c>
      <c r="D146" s="29">
        <v>24.37352885965359</v>
      </c>
      <c r="E146" s="29">
        <v>0.55975238037797515</v>
      </c>
      <c r="F146" s="29">
        <v>-4.1831989900653745</v>
      </c>
      <c r="G146" s="29">
        <v>0.76395113195265052</v>
      </c>
      <c r="H146" s="29"/>
      <c r="I146" s="29"/>
      <c r="J146" s="30"/>
      <c r="K146" s="2"/>
    </row>
    <row r="147" spans="1:11" x14ac:dyDescent="0.2">
      <c r="B147" s="29"/>
      <c r="C147" s="29"/>
      <c r="D147" s="29"/>
      <c r="E147" s="29"/>
      <c r="F147" s="29"/>
      <c r="G147" s="29"/>
      <c r="H147" s="29"/>
      <c r="I147" s="29"/>
      <c r="J147" s="30"/>
      <c r="K147" s="2"/>
    </row>
    <row r="148" spans="1:11" x14ac:dyDescent="0.2">
      <c r="A148" s="22" t="s">
        <v>11</v>
      </c>
      <c r="B148" s="29">
        <v>20.515122047424317</v>
      </c>
      <c r="C148" s="29">
        <v>0.297331915648126</v>
      </c>
      <c r="D148" s="29">
        <v>21.094039143063576</v>
      </c>
      <c r="E148" s="29">
        <v>0.47796527721255133</v>
      </c>
      <c r="F148" s="29">
        <v>-0.57891709563925886</v>
      </c>
      <c r="G148" s="29">
        <v>0.56290059005463422</v>
      </c>
      <c r="H148" s="29"/>
      <c r="I148" s="29"/>
      <c r="J148" s="30"/>
      <c r="K148" s="2"/>
    </row>
    <row r="149" spans="1:11" x14ac:dyDescent="0.2">
      <c r="A149" s="22" t="s">
        <v>12</v>
      </c>
      <c r="B149" s="29">
        <v>24.45199426015218</v>
      </c>
      <c r="C149" s="29">
        <v>1.8714343213434694</v>
      </c>
      <c r="D149" s="29">
        <v>22.848938460839179</v>
      </c>
      <c r="E149" s="29">
        <v>0.64972409726938707</v>
      </c>
      <c r="F149" s="29">
        <v>1.603055799313001</v>
      </c>
      <c r="G149" s="29">
        <v>1.9810118176514779</v>
      </c>
      <c r="H149" s="29">
        <v>5.5001591258151628</v>
      </c>
      <c r="I149" s="29">
        <v>2.0578105335661592</v>
      </c>
      <c r="J149" s="30">
        <v>2.2094649790609086E-2</v>
      </c>
      <c r="K149" s="2">
        <f>-1/J149</f>
        <v>-45.259825771261198</v>
      </c>
    </row>
    <row r="150" spans="1:11" x14ac:dyDescent="0.2">
      <c r="A150" s="22" t="s">
        <v>13</v>
      </c>
      <c r="B150" s="29">
        <v>20.507478713989258</v>
      </c>
      <c r="C150" s="29">
        <v>0.3684643372787072</v>
      </c>
      <c r="D150" s="29">
        <v>24.40458204049142</v>
      </c>
      <c r="E150" s="29">
        <v>0.41762471494727443</v>
      </c>
      <c r="F150" s="29">
        <v>-3.8971033265021617</v>
      </c>
      <c r="G150" s="29">
        <v>0.55693479903937515</v>
      </c>
      <c r="H150" s="29"/>
      <c r="I150" s="29"/>
      <c r="J150" s="30"/>
      <c r="K15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workbookViewId="0">
      <selection activeCell="B45" sqref="B45"/>
    </sheetView>
  </sheetViews>
  <sheetFormatPr baseColWidth="10" defaultRowHeight="15" x14ac:dyDescent="0.2"/>
  <cols>
    <col min="1" max="1" width="10.83203125" style="36"/>
  </cols>
  <sheetData>
    <row r="1" spans="1:23" x14ac:dyDescent="0.2">
      <c r="A1" s="41" t="s">
        <v>38</v>
      </c>
      <c r="B1" s="42"/>
      <c r="C1" s="42"/>
      <c r="D1" s="42"/>
      <c r="E1" s="42"/>
    </row>
    <row r="2" spans="1:23" x14ac:dyDescent="0.2">
      <c r="A2" s="41" t="s">
        <v>40</v>
      </c>
      <c r="B2" s="42"/>
      <c r="C2" s="42"/>
      <c r="D2" s="42"/>
      <c r="E2" s="42"/>
    </row>
    <row r="3" spans="1:23" ht="19" x14ac:dyDescent="0.25">
      <c r="A3" s="41" t="s">
        <v>39</v>
      </c>
      <c r="B3" s="40"/>
      <c r="C3" s="41"/>
      <c r="D3" s="41"/>
      <c r="E3" s="41"/>
      <c r="F3" s="36"/>
      <c r="H3" s="36"/>
      <c r="I3" s="36"/>
      <c r="J3" s="36"/>
    </row>
    <row r="4" spans="1:23" x14ac:dyDescent="0.2">
      <c r="H4" s="36"/>
      <c r="I4" s="36"/>
      <c r="J4" s="36"/>
    </row>
    <row r="5" spans="1:23" x14ac:dyDescent="0.2">
      <c r="A5" s="37"/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10" t="s">
        <v>27</v>
      </c>
      <c r="I5" s="10" t="s">
        <v>25</v>
      </c>
      <c r="J5" s="10" t="s">
        <v>26</v>
      </c>
      <c r="K5" s="5" t="s">
        <v>28</v>
      </c>
      <c r="L5" s="5" t="s">
        <v>25</v>
      </c>
      <c r="M5" s="5" t="s">
        <v>26</v>
      </c>
      <c r="N5" s="5"/>
      <c r="O5" s="11" t="s">
        <v>41</v>
      </c>
      <c r="P5" s="11" t="s">
        <v>29</v>
      </c>
      <c r="Q5" s="5"/>
      <c r="R5" s="5"/>
      <c r="S5" s="5"/>
      <c r="T5" s="5"/>
      <c r="U5" s="5"/>
      <c r="V5" s="5"/>
      <c r="W5" s="5"/>
    </row>
    <row r="6" spans="1:23" x14ac:dyDescent="0.2">
      <c r="A6" s="38" t="s">
        <v>8</v>
      </c>
      <c r="B6" s="12">
        <v>19.492000000000001</v>
      </c>
      <c r="C6" s="12">
        <v>21.396999999999998</v>
      </c>
      <c r="D6" s="12">
        <v>19.846</v>
      </c>
      <c r="E6" s="5"/>
      <c r="F6" s="5"/>
      <c r="G6" s="5"/>
      <c r="H6" s="10"/>
      <c r="I6" s="10"/>
      <c r="J6" s="10"/>
      <c r="K6" s="5"/>
      <c r="L6" s="5"/>
      <c r="M6" s="5"/>
      <c r="N6" s="5"/>
      <c r="O6" s="11"/>
      <c r="P6" t="s">
        <v>30</v>
      </c>
      <c r="Q6" s="5"/>
      <c r="R6" s="5"/>
      <c r="S6" s="5"/>
      <c r="T6" s="5"/>
      <c r="U6" s="5"/>
      <c r="V6" s="5"/>
      <c r="W6" s="5"/>
    </row>
    <row r="7" spans="1:23" x14ac:dyDescent="0.2">
      <c r="A7" s="38" t="s">
        <v>8</v>
      </c>
      <c r="B7" s="12">
        <v>19.274999999999999</v>
      </c>
      <c r="C7" s="12">
        <v>21.977</v>
      </c>
      <c r="D7" s="12">
        <v>19.308</v>
      </c>
      <c r="E7" s="5"/>
      <c r="F7" s="5"/>
      <c r="G7" s="5"/>
      <c r="H7" s="10"/>
      <c r="I7" s="10"/>
      <c r="J7" s="10"/>
      <c r="K7" s="5"/>
      <c r="L7" s="5"/>
      <c r="M7" s="5"/>
      <c r="N7" s="5"/>
      <c r="O7" s="11"/>
      <c r="P7" s="11"/>
      <c r="Q7" s="5"/>
      <c r="R7" s="5"/>
      <c r="S7" s="5"/>
      <c r="T7" s="5"/>
      <c r="U7" s="5"/>
      <c r="V7" s="5"/>
      <c r="W7" s="5"/>
    </row>
    <row r="8" spans="1:23" x14ac:dyDescent="0.2">
      <c r="A8" s="38" t="s">
        <v>8</v>
      </c>
      <c r="B8" s="12">
        <v>19.231999999999999</v>
      </c>
      <c r="C8" s="12">
        <v>21.806999999999999</v>
      </c>
      <c r="D8" s="12">
        <v>19.170000000000002</v>
      </c>
      <c r="E8" s="5"/>
      <c r="F8" s="5"/>
      <c r="G8" s="5"/>
      <c r="H8" s="10"/>
      <c r="I8" s="10"/>
      <c r="J8" s="10"/>
      <c r="K8" s="5"/>
      <c r="L8" s="5"/>
      <c r="M8" s="5"/>
      <c r="N8" s="5"/>
      <c r="O8" s="11"/>
      <c r="P8" s="11"/>
      <c r="Q8" s="5"/>
      <c r="R8" s="5"/>
      <c r="S8" s="5"/>
      <c r="T8" s="5"/>
      <c r="U8" s="5"/>
      <c r="V8" s="5"/>
      <c r="W8" s="5"/>
    </row>
    <row r="9" spans="1:23" x14ac:dyDescent="0.2">
      <c r="A9" s="38" t="s">
        <v>8</v>
      </c>
      <c r="B9" s="12">
        <v>19.636436462402344</v>
      </c>
      <c r="C9" s="12">
        <v>23.56854248046875</v>
      </c>
      <c r="D9" s="12">
        <v>24.752996444702148</v>
      </c>
      <c r="E9" s="5"/>
      <c r="F9" s="5"/>
      <c r="G9" s="5"/>
      <c r="H9" s="10"/>
      <c r="I9" s="10"/>
      <c r="J9" s="10"/>
      <c r="K9" s="5"/>
      <c r="L9" s="5"/>
      <c r="M9" s="5"/>
      <c r="N9" s="5"/>
      <c r="O9" s="11"/>
      <c r="P9" s="11"/>
      <c r="Q9" s="5"/>
      <c r="R9" s="5"/>
      <c r="S9" s="5"/>
      <c r="T9" s="5"/>
      <c r="U9" s="5"/>
      <c r="V9" s="5"/>
      <c r="W9" s="5"/>
    </row>
    <row r="10" spans="1:23" x14ac:dyDescent="0.2">
      <c r="A10" s="38" t="s">
        <v>8</v>
      </c>
      <c r="B10" s="12">
        <v>19.754613876342773</v>
      </c>
      <c r="C10" s="12">
        <v>23.577341079711914</v>
      </c>
      <c r="D10" s="12">
        <v>24.648757934570312</v>
      </c>
      <c r="E10" s="5"/>
      <c r="F10" s="5"/>
      <c r="G10" s="5"/>
      <c r="H10" s="10"/>
      <c r="I10" s="10"/>
      <c r="J10" s="10"/>
      <c r="K10" s="5"/>
      <c r="L10" s="5"/>
      <c r="M10" s="5"/>
      <c r="N10" s="5"/>
      <c r="O10" s="11"/>
      <c r="P10" s="11"/>
      <c r="Q10" s="5"/>
      <c r="R10" s="5"/>
      <c r="S10" s="5"/>
      <c r="T10" s="5"/>
      <c r="U10" s="5"/>
      <c r="V10" s="5"/>
      <c r="W10" s="5"/>
    </row>
    <row r="11" spans="1:23" x14ac:dyDescent="0.2">
      <c r="A11" s="38" t="s">
        <v>8</v>
      </c>
      <c r="B11" s="12">
        <v>19.801347732543945</v>
      </c>
      <c r="C11" s="12">
        <v>23.837636947631836</v>
      </c>
      <c r="D11" s="12">
        <v>24.627279281616211</v>
      </c>
      <c r="E11" s="13">
        <f>AVERAGE(B6:B11)</f>
        <v>19.531899678548175</v>
      </c>
      <c r="F11" s="13">
        <f>STDEV(B6:B11)</f>
        <v>0.24110622275655824</v>
      </c>
      <c r="G11" s="13">
        <f>F11/SQRT(6)</f>
        <v>9.843120326056426E-2</v>
      </c>
      <c r="H11" s="14">
        <f>AVERAGE(C6:C11)</f>
        <v>22.694086751302081</v>
      </c>
      <c r="I11" s="14">
        <f>STDEV(C6:C11)</f>
        <v>1.0803784925742443</v>
      </c>
      <c r="J11" s="14">
        <f>I11/SQRT(6)</f>
        <v>0.4410626726473606</v>
      </c>
      <c r="K11" s="13">
        <f>AVERAGE(D6:D11)</f>
        <v>22.058838943481447</v>
      </c>
      <c r="L11" s="13">
        <f>STDEV(D6:D11)</f>
        <v>2.8765330631327957</v>
      </c>
      <c r="M11" s="13">
        <f>L11/SQRT(6)</f>
        <v>1.1743397054867433</v>
      </c>
      <c r="N11" s="15"/>
      <c r="O11" s="16">
        <f>GEOMEAN(E11,H11,K11)</f>
        <v>21.383556993084362</v>
      </c>
      <c r="P11" s="16">
        <f>(1/(2*O11)*SQRT(((E11*G11)^2+(H11*J11)^2)+(K11*M11)^2))</f>
        <v>0.65091192739048276</v>
      </c>
      <c r="Q11" s="5"/>
      <c r="R11" s="5"/>
      <c r="S11" s="5"/>
      <c r="T11" s="5"/>
      <c r="U11" s="5"/>
      <c r="V11" s="5"/>
      <c r="W11" s="5"/>
    </row>
    <row r="12" spans="1:23" x14ac:dyDescent="0.2">
      <c r="A12" s="38" t="s">
        <v>11</v>
      </c>
      <c r="B12" s="12">
        <v>17.939</v>
      </c>
      <c r="C12" s="12">
        <v>22.071000000000002</v>
      </c>
      <c r="D12" s="12">
        <v>20.422999999999998</v>
      </c>
      <c r="E12" s="5"/>
      <c r="F12" s="5"/>
      <c r="G12" s="5"/>
      <c r="H12" s="10"/>
      <c r="I12" s="10"/>
      <c r="J12" s="10"/>
      <c r="K12" s="5"/>
      <c r="L12" s="5"/>
      <c r="M12" s="5"/>
      <c r="N12" s="5"/>
      <c r="O12" s="11"/>
      <c r="P12" s="11"/>
      <c r="Q12" s="5"/>
      <c r="R12" s="5"/>
      <c r="S12" s="5"/>
      <c r="T12" s="5"/>
      <c r="U12" s="5"/>
      <c r="V12" s="5"/>
      <c r="W12" s="5"/>
    </row>
    <row r="13" spans="1:23" x14ac:dyDescent="0.2">
      <c r="A13" s="38" t="s">
        <v>11</v>
      </c>
      <c r="B13" s="12">
        <v>18.265000000000001</v>
      </c>
      <c r="C13" s="12">
        <v>22.443000000000001</v>
      </c>
      <c r="D13" s="12">
        <v>19.91</v>
      </c>
      <c r="E13" s="5"/>
      <c r="F13" s="5"/>
      <c r="G13" s="5"/>
      <c r="H13" s="10"/>
      <c r="I13" s="10"/>
      <c r="J13" s="10"/>
      <c r="K13" s="5"/>
      <c r="L13" s="5"/>
      <c r="M13" s="5"/>
      <c r="N13" s="5"/>
      <c r="O13" s="11"/>
      <c r="P13" s="11"/>
      <c r="Q13" s="5"/>
      <c r="R13" s="5"/>
      <c r="S13" s="5"/>
      <c r="T13" s="5"/>
      <c r="U13" s="5"/>
      <c r="V13" s="5"/>
      <c r="W13" s="5"/>
    </row>
    <row r="14" spans="1:23" x14ac:dyDescent="0.2">
      <c r="A14" s="38" t="s">
        <v>11</v>
      </c>
      <c r="B14" s="12">
        <v>18.544</v>
      </c>
      <c r="C14" s="12">
        <v>22.042999999999999</v>
      </c>
      <c r="D14" s="12">
        <v>20.236000000000001</v>
      </c>
      <c r="E14" s="5"/>
      <c r="F14" s="5"/>
      <c r="G14" s="5"/>
      <c r="H14" s="10"/>
      <c r="I14" s="10"/>
      <c r="J14" s="10"/>
      <c r="K14" s="5"/>
      <c r="L14" s="5"/>
      <c r="M14" s="5"/>
      <c r="N14" s="5"/>
      <c r="O14" s="11"/>
      <c r="P14" s="11"/>
      <c r="Q14" s="5"/>
      <c r="R14" s="5"/>
      <c r="S14" s="5"/>
      <c r="T14" s="5"/>
      <c r="U14" s="5"/>
      <c r="V14" s="5"/>
      <c r="W14" s="5"/>
    </row>
    <row r="15" spans="1:23" x14ac:dyDescent="0.2">
      <c r="A15" s="38" t="s">
        <v>11</v>
      </c>
      <c r="B15" s="12">
        <v>19.333187103271484</v>
      </c>
      <c r="C15" s="12">
        <v>22.914628982543945</v>
      </c>
      <c r="D15" s="12">
        <v>23.922666549682617</v>
      </c>
      <c r="E15" s="5"/>
      <c r="F15" s="5"/>
      <c r="G15" s="5"/>
      <c r="H15" s="10"/>
      <c r="I15" s="10"/>
      <c r="J15" s="10"/>
      <c r="K15" s="5"/>
      <c r="L15" s="5"/>
      <c r="M15" s="5"/>
      <c r="N15" s="5"/>
      <c r="O15" s="11"/>
      <c r="P15" s="11"/>
      <c r="Q15" s="5"/>
      <c r="R15" s="5"/>
      <c r="S15" s="5"/>
      <c r="T15" s="5"/>
      <c r="U15" s="5"/>
      <c r="V15" s="5"/>
      <c r="W15" s="5"/>
    </row>
    <row r="16" spans="1:23" x14ac:dyDescent="0.2">
      <c r="A16" s="38" t="s">
        <v>11</v>
      </c>
      <c r="B16" s="12">
        <v>19.501682281494141</v>
      </c>
      <c r="C16" s="12">
        <v>22.882131576538086</v>
      </c>
      <c r="D16" s="12">
        <v>24.131118774414062</v>
      </c>
      <c r="E16" s="5"/>
      <c r="F16" s="5"/>
      <c r="G16" s="5"/>
      <c r="H16" s="10"/>
      <c r="I16" s="10"/>
      <c r="J16" s="10"/>
      <c r="K16" s="5"/>
      <c r="L16" s="5"/>
      <c r="M16" s="5"/>
      <c r="N16" s="5"/>
      <c r="O16" s="11"/>
      <c r="P16" s="11"/>
      <c r="Q16" s="5"/>
      <c r="R16" s="5"/>
      <c r="S16" s="5"/>
      <c r="T16" s="5"/>
      <c r="U16" s="5"/>
      <c r="V16" s="5"/>
      <c r="W16" s="5"/>
    </row>
    <row r="17" spans="1:23" x14ac:dyDescent="0.2">
      <c r="A17" s="38" t="s">
        <v>11</v>
      </c>
      <c r="B17" s="12">
        <v>19.396305084228516</v>
      </c>
      <c r="C17" s="12">
        <v>22.869617462158203</v>
      </c>
      <c r="D17" s="12">
        <v>24.080848693847656</v>
      </c>
      <c r="E17" s="13">
        <f>AVERAGE(B12:B17)</f>
        <v>18.829862411499025</v>
      </c>
      <c r="F17" s="13">
        <f>STDEV(B12:B17)</f>
        <v>0.66632689920359855</v>
      </c>
      <c r="G17" s="13">
        <f>F17/SQRT(6)</f>
        <v>0.27202681748995589</v>
      </c>
      <c r="H17" s="14">
        <f>AVERAGE(C12:C17)</f>
        <v>22.53722967020671</v>
      </c>
      <c r="I17" s="14">
        <f>STDEV(C12:C17)</f>
        <v>0.41045864912874713</v>
      </c>
      <c r="J17" s="14">
        <f>I17/SQRT(6)</f>
        <v>0.1675690418129176</v>
      </c>
      <c r="K17" s="13">
        <f>AVERAGE(D12:D17)</f>
        <v>22.11727233632406</v>
      </c>
      <c r="L17" s="13">
        <f>STDEV(D12:D17)</f>
        <v>2.1190777887286085</v>
      </c>
      <c r="M17" s="13">
        <f>L17/SQRT(6)</f>
        <v>0.86510988460839755</v>
      </c>
      <c r="N17" s="15"/>
      <c r="O17" s="16">
        <f>GEOMEAN(E17,H17,K17)</f>
        <v>21.094039143063576</v>
      </c>
      <c r="P17" s="16">
        <f>(1/(2*O17)*SQRT(((E17*G17)^2+(H17*J17)^2)+(K17*M17)^2))</f>
        <v>0.47796527721255133</v>
      </c>
      <c r="Q17" s="5"/>
      <c r="R17" s="5"/>
      <c r="S17" s="5"/>
      <c r="T17" s="5"/>
      <c r="U17" s="5"/>
      <c r="V17" s="5"/>
      <c r="W17" s="5"/>
    </row>
    <row r="18" spans="1:23" x14ac:dyDescent="0.2">
      <c r="A18" s="37"/>
      <c r="B18" s="5"/>
      <c r="C18" s="5"/>
      <c r="D18" s="5"/>
      <c r="E18" s="17"/>
      <c r="F18" s="17"/>
      <c r="G18" s="17"/>
      <c r="H18" s="18"/>
      <c r="I18" s="18"/>
      <c r="J18" s="18"/>
      <c r="K18" s="17"/>
      <c r="L18" s="17"/>
      <c r="M18" s="17"/>
      <c r="O18" s="17"/>
      <c r="P18" s="17"/>
    </row>
    <row r="19" spans="1:23" x14ac:dyDescent="0.2">
      <c r="A19" s="38" t="s">
        <v>31</v>
      </c>
      <c r="B19" s="12">
        <v>21.786000000000001</v>
      </c>
      <c r="C19" s="19">
        <v>25.259</v>
      </c>
      <c r="D19" s="19">
        <v>20.632000000000001</v>
      </c>
      <c r="H19" s="9"/>
      <c r="I19" s="9"/>
      <c r="J19" s="9"/>
      <c r="O19" s="17"/>
      <c r="P19" s="17"/>
    </row>
    <row r="20" spans="1:23" x14ac:dyDescent="0.2">
      <c r="A20" s="38" t="s">
        <v>31</v>
      </c>
      <c r="B20" s="12">
        <v>22.425000000000001</v>
      </c>
      <c r="C20" s="19">
        <v>25.271000000000001</v>
      </c>
      <c r="D20" s="19">
        <v>20.974</v>
      </c>
      <c r="H20" s="9"/>
      <c r="I20" s="9"/>
      <c r="J20" s="9"/>
      <c r="O20" s="17"/>
      <c r="P20" s="17"/>
    </row>
    <row r="21" spans="1:23" x14ac:dyDescent="0.2">
      <c r="A21" s="38" t="s">
        <v>31</v>
      </c>
      <c r="B21" s="12">
        <v>22.446999999999999</v>
      </c>
      <c r="C21" s="19">
        <v>26.02</v>
      </c>
      <c r="D21" s="19">
        <v>20.986000000000001</v>
      </c>
      <c r="H21" s="9"/>
      <c r="I21" s="9"/>
      <c r="J21" s="9"/>
      <c r="O21" s="17"/>
      <c r="P21" s="17"/>
    </row>
    <row r="22" spans="1:23" x14ac:dyDescent="0.2">
      <c r="A22" s="38" t="s">
        <v>31</v>
      </c>
      <c r="B22" s="12">
        <v>19.739593505859375</v>
      </c>
      <c r="C22" s="12">
        <v>23.134143829345703</v>
      </c>
      <c r="D22" s="12">
        <v>24.164815902709961</v>
      </c>
      <c r="H22" s="9"/>
      <c r="I22" s="9"/>
      <c r="J22" s="9"/>
      <c r="O22" s="17"/>
      <c r="P22" s="17"/>
    </row>
    <row r="23" spans="1:23" x14ac:dyDescent="0.2">
      <c r="A23" s="38" t="s">
        <v>31</v>
      </c>
      <c r="B23" s="12">
        <v>19.526348114013672</v>
      </c>
      <c r="C23" s="12">
        <v>22.952043533325195</v>
      </c>
      <c r="D23" s="12">
        <v>24.398731231689453</v>
      </c>
      <c r="H23" s="9"/>
      <c r="I23" s="9"/>
      <c r="J23" s="9"/>
      <c r="O23" s="17"/>
      <c r="P23" s="17"/>
    </row>
    <row r="24" spans="1:23" x14ac:dyDescent="0.2">
      <c r="A24" s="38" t="s">
        <v>31</v>
      </c>
      <c r="B24" s="12">
        <v>19.322681427001953</v>
      </c>
      <c r="C24" s="12">
        <v>23.143135070800781</v>
      </c>
      <c r="D24" s="12">
        <v>24.413969039916992</v>
      </c>
      <c r="E24" s="13">
        <f>AVERAGE(B19:B24)</f>
        <v>20.874437174479166</v>
      </c>
      <c r="F24" s="13">
        <f>STDEV(B19:B24)</f>
        <v>1.4980858365227594</v>
      </c>
      <c r="G24" s="13">
        <f>F24/SQRT(6)</f>
        <v>0.61159098172854276</v>
      </c>
      <c r="H24" s="14">
        <f>AVERAGE(C19:C24)</f>
        <v>24.29655373891195</v>
      </c>
      <c r="I24" s="14">
        <f>STDEV(C19:C24)</f>
        <v>1.3664109521532177</v>
      </c>
      <c r="J24" s="14">
        <f>I24/SQRT(6)</f>
        <v>0.55783493528765049</v>
      </c>
      <c r="K24" s="13">
        <f>AVERAGE(D19:D24)</f>
        <v>22.594919362386065</v>
      </c>
      <c r="L24" s="13">
        <f>STDEV(D19:D24)</f>
        <v>1.9024356837346712</v>
      </c>
      <c r="M24" s="13">
        <f>L24/SQRT(6)</f>
        <v>0.77666611560212995</v>
      </c>
      <c r="N24" s="15"/>
      <c r="O24" s="16">
        <f>GEOMEAN(E24,H24,K24)</f>
        <v>22.545337921488482</v>
      </c>
      <c r="P24" s="16">
        <f>(1/(2*O24)*SQRT(((E24*G24)^2+(H24*J24)^2)+(K24*M24)^2))</f>
        <v>0.56743297490162825</v>
      </c>
    </row>
    <row r="25" spans="1:23" x14ac:dyDescent="0.2">
      <c r="A25" s="38" t="s">
        <v>32</v>
      </c>
      <c r="B25" s="12">
        <v>22.968</v>
      </c>
      <c r="C25" s="19">
        <v>25.972999999999999</v>
      </c>
      <c r="D25" s="19">
        <v>21.158999999999999</v>
      </c>
      <c r="H25" s="9"/>
      <c r="I25" s="9"/>
      <c r="J25" s="9"/>
      <c r="O25" s="17"/>
      <c r="P25" s="17"/>
    </row>
    <row r="26" spans="1:23" x14ac:dyDescent="0.2">
      <c r="A26" s="38" t="s">
        <v>32</v>
      </c>
      <c r="B26" s="12">
        <v>22.829000000000001</v>
      </c>
      <c r="C26" s="19">
        <v>25.876999999999999</v>
      </c>
      <c r="D26" s="19">
        <v>21.256</v>
      </c>
      <c r="H26" s="9"/>
      <c r="I26" s="9"/>
      <c r="J26" s="9"/>
      <c r="O26" s="17"/>
      <c r="P26" s="17"/>
    </row>
    <row r="27" spans="1:23" x14ac:dyDescent="0.2">
      <c r="A27" s="38" t="s">
        <v>32</v>
      </c>
      <c r="B27" s="12">
        <v>22.969000000000001</v>
      </c>
      <c r="C27" s="19">
        <v>25.957000000000001</v>
      </c>
      <c r="D27" s="19">
        <v>21.643999999999998</v>
      </c>
      <c r="H27" s="9"/>
      <c r="I27" s="9"/>
      <c r="J27" s="9"/>
      <c r="O27" s="17"/>
      <c r="P27" s="17"/>
    </row>
    <row r="28" spans="1:23" x14ac:dyDescent="0.2">
      <c r="A28" s="38" t="s">
        <v>32</v>
      </c>
      <c r="B28" s="12">
        <v>20.308725357055664</v>
      </c>
      <c r="C28" s="12">
        <v>21.885105133056641</v>
      </c>
      <c r="D28" s="12">
        <v>24.832391738891602</v>
      </c>
      <c r="H28" s="9"/>
      <c r="I28" s="9"/>
      <c r="J28" s="9"/>
      <c r="O28" s="17"/>
      <c r="P28" s="17"/>
    </row>
    <row r="29" spans="1:23" x14ac:dyDescent="0.2">
      <c r="A29" s="38" t="s">
        <v>32</v>
      </c>
      <c r="B29" s="12">
        <v>20.383901596069336</v>
      </c>
      <c r="C29" s="12">
        <v>21.810426712036133</v>
      </c>
      <c r="D29" s="12">
        <v>24.557840347290039</v>
      </c>
      <c r="H29" s="9"/>
      <c r="I29" s="9"/>
      <c r="J29" s="9"/>
      <c r="O29" s="17"/>
      <c r="P29" s="17"/>
    </row>
    <row r="30" spans="1:23" x14ac:dyDescent="0.2">
      <c r="A30" s="38" t="s">
        <v>32</v>
      </c>
      <c r="B30" s="12">
        <v>20.773038864135742</v>
      </c>
      <c r="C30" s="12">
        <v>22.082374572753906</v>
      </c>
      <c r="D30" s="12">
        <v>24.343544006347656</v>
      </c>
      <c r="E30" s="13">
        <f>AVERAGE(B25:B30)</f>
        <v>21.705277636210123</v>
      </c>
      <c r="F30" s="13">
        <f>STDEV(B25:B30)</f>
        <v>1.3431065458605802</v>
      </c>
      <c r="G30" s="13">
        <f>F30/SQRT(6)</f>
        <v>0.54832095125840596</v>
      </c>
      <c r="H30" s="14">
        <f>AVERAGE(C25:C30)</f>
        <v>23.930817736307777</v>
      </c>
      <c r="I30" s="14">
        <f>STDEV(C25:C30)</f>
        <v>2.1982396888033637</v>
      </c>
      <c r="J30" s="14">
        <f>I30/SQRT(6)</f>
        <v>0.89742759498378755</v>
      </c>
      <c r="K30" s="13">
        <f>AVERAGE(D25:D30)</f>
        <v>22.965462682088216</v>
      </c>
      <c r="L30" s="13">
        <f>STDEV(D25:D30)</f>
        <v>1.7805635384015037</v>
      </c>
      <c r="M30" s="13">
        <f>L30/SQRT(6)</f>
        <v>0.72691202061470084</v>
      </c>
      <c r="N30" s="15"/>
      <c r="O30" s="16">
        <f>GEOMEAN(E30,H30,K30)</f>
        <v>22.848938460839179</v>
      </c>
      <c r="P30" s="16">
        <f>(1/(2*O30)*SQRT(((E30*G30)^2+(H30*J30)^2)+(K30*M30)^2))</f>
        <v>0.64972409726938707</v>
      </c>
    </row>
    <row r="31" spans="1:23" x14ac:dyDescent="0.2">
      <c r="B31" s="20"/>
      <c r="C31" s="20"/>
      <c r="D31" s="20"/>
      <c r="E31" s="17"/>
      <c r="F31" s="17"/>
      <c r="G31" s="17"/>
      <c r="H31" s="18"/>
      <c r="I31" s="18"/>
      <c r="J31" s="18"/>
      <c r="K31" s="17"/>
      <c r="L31" s="17"/>
      <c r="M31" s="17"/>
      <c r="O31" s="17"/>
      <c r="P31" s="17"/>
    </row>
    <row r="32" spans="1:23" x14ac:dyDescent="0.2">
      <c r="A32" s="38" t="s">
        <v>33</v>
      </c>
      <c r="B32" s="12">
        <v>26.433229446411133</v>
      </c>
      <c r="C32" s="12">
        <v>26.574201583862305</v>
      </c>
      <c r="D32" s="12">
        <v>26.452947616577148</v>
      </c>
      <c r="E32" s="17"/>
      <c r="F32" s="17"/>
      <c r="G32" s="17"/>
      <c r="H32" s="18"/>
      <c r="I32" s="18"/>
      <c r="J32" s="18"/>
      <c r="K32" s="17"/>
      <c r="L32" s="17"/>
      <c r="M32" s="17"/>
      <c r="O32" s="17"/>
      <c r="P32" s="17"/>
    </row>
    <row r="33" spans="1:16" x14ac:dyDescent="0.2">
      <c r="A33" s="38" t="s">
        <v>33</v>
      </c>
      <c r="B33" s="12">
        <v>26.070167541503906</v>
      </c>
      <c r="C33" s="12">
        <v>24.072265625</v>
      </c>
      <c r="D33" s="12">
        <v>26.480369567871094</v>
      </c>
      <c r="E33" s="17"/>
      <c r="F33" s="17"/>
      <c r="G33" s="17"/>
      <c r="H33" s="18"/>
      <c r="I33" s="18"/>
      <c r="J33" s="18"/>
      <c r="K33" s="17"/>
      <c r="L33" s="17"/>
      <c r="M33" s="17"/>
      <c r="O33" s="17"/>
      <c r="P33" s="17"/>
    </row>
    <row r="34" spans="1:16" x14ac:dyDescent="0.2">
      <c r="A34" s="38" t="s">
        <v>33</v>
      </c>
      <c r="B34" s="12">
        <v>24.859380722045898</v>
      </c>
      <c r="C34" s="12">
        <v>23.135202407836914</v>
      </c>
      <c r="D34" s="12">
        <v>26.589727401733398</v>
      </c>
      <c r="E34" s="17"/>
      <c r="F34" s="17"/>
      <c r="G34" s="17"/>
      <c r="H34" s="18"/>
      <c r="I34" s="18"/>
      <c r="J34" s="18"/>
      <c r="K34" s="17"/>
      <c r="L34" s="17"/>
      <c r="M34" s="17"/>
      <c r="O34" s="17"/>
      <c r="P34" s="17"/>
    </row>
    <row r="35" spans="1:16" x14ac:dyDescent="0.2">
      <c r="A35" s="38" t="s">
        <v>33</v>
      </c>
      <c r="B35" s="12">
        <v>22.230783462524414</v>
      </c>
      <c r="C35" s="12">
        <v>22.402362823486328</v>
      </c>
      <c r="D35" s="12">
        <v>24.759103775024414</v>
      </c>
      <c r="E35" s="17"/>
      <c r="F35" s="17"/>
      <c r="G35" s="17"/>
      <c r="H35" s="18"/>
      <c r="I35" s="18"/>
      <c r="J35" s="18"/>
      <c r="K35" s="17"/>
      <c r="L35" s="17"/>
      <c r="M35" s="17"/>
      <c r="O35" s="17"/>
      <c r="P35" s="17"/>
    </row>
    <row r="36" spans="1:16" x14ac:dyDescent="0.2">
      <c r="A36" s="38" t="s">
        <v>33</v>
      </c>
      <c r="B36" s="12">
        <v>22.162389755249023</v>
      </c>
      <c r="C36" s="12">
        <v>22.849880218505859</v>
      </c>
      <c r="D36" s="12">
        <v>24.550970077514648</v>
      </c>
      <c r="E36" s="17"/>
      <c r="F36" s="17"/>
      <c r="G36" s="17"/>
      <c r="H36" s="18"/>
      <c r="I36" s="18"/>
      <c r="J36" s="18"/>
      <c r="K36" s="17"/>
      <c r="L36" s="17"/>
      <c r="M36" s="17"/>
      <c r="O36" s="17"/>
      <c r="P36" s="17"/>
    </row>
    <row r="37" spans="1:16" x14ac:dyDescent="0.2">
      <c r="A37" s="38" t="s">
        <v>33</v>
      </c>
      <c r="B37" s="12">
        <v>22.251516342163086</v>
      </c>
      <c r="C37" s="12">
        <v>22.774919509887695</v>
      </c>
      <c r="D37" s="12">
        <v>24.318183898925781</v>
      </c>
      <c r="E37" s="13">
        <f>AVERAGE(B32:B37)</f>
        <v>24.00124454498291</v>
      </c>
      <c r="F37" s="13">
        <f>STDEV(B32:B37)</f>
        <v>2.0252831303629129</v>
      </c>
      <c r="G37" s="13">
        <f>F37/SQRT(6)</f>
        <v>0.82681837567596028</v>
      </c>
      <c r="H37" s="14">
        <f>AVERAGE(C32:C37)</f>
        <v>23.634805361429851</v>
      </c>
      <c r="I37" s="14">
        <f>STDEV(C32:C37)</f>
        <v>1.5463150075518979</v>
      </c>
      <c r="J37" s="14">
        <f>I37/SQRT(6)</f>
        <v>0.63128045835167779</v>
      </c>
      <c r="K37" s="13">
        <f>AVERAGE(D32:D37)</f>
        <v>25.525217056274414</v>
      </c>
      <c r="L37" s="13">
        <f>STDEV(D32:D37)</f>
        <v>1.0862042502943412</v>
      </c>
      <c r="M37" s="13">
        <f>L37/SQRT(6)</f>
        <v>0.4434410282772468</v>
      </c>
      <c r="N37" s="15"/>
      <c r="O37" s="16">
        <f>GEOMEAN(E37,H37,K37)</f>
        <v>24.37352885965359</v>
      </c>
      <c r="P37" s="16">
        <f>(1/(2*O37)*SQRT(((E37*G37)^2+(H37*J37)^2)+(K37*M37)^2))</f>
        <v>0.55975238037797515</v>
      </c>
    </row>
    <row r="38" spans="1:16" x14ac:dyDescent="0.2">
      <c r="A38" s="38" t="s">
        <v>34</v>
      </c>
      <c r="B38" s="12">
        <v>23.735313415527344</v>
      </c>
      <c r="C38" s="12">
        <v>23.256870269775391</v>
      </c>
      <c r="D38" s="12">
        <v>29.288114547729492</v>
      </c>
      <c r="E38" s="17"/>
      <c r="F38" s="17"/>
      <c r="G38" s="17"/>
      <c r="H38" s="18"/>
      <c r="I38" s="18"/>
      <c r="J38" s="18"/>
      <c r="K38" s="17"/>
      <c r="L38" s="17"/>
      <c r="M38" s="17"/>
      <c r="O38" s="17"/>
      <c r="P38" s="17"/>
    </row>
    <row r="39" spans="1:16" x14ac:dyDescent="0.2">
      <c r="A39" s="38" t="s">
        <v>34</v>
      </c>
      <c r="B39" s="12">
        <v>21.946901321411133</v>
      </c>
      <c r="C39" s="12">
        <v>24.040660858154297</v>
      </c>
      <c r="D39" s="12">
        <v>27.768819808959961</v>
      </c>
      <c r="H39" s="9"/>
      <c r="I39" s="9"/>
      <c r="J39" s="9"/>
      <c r="O39" s="17"/>
      <c r="P39" s="17"/>
    </row>
    <row r="40" spans="1:16" x14ac:dyDescent="0.2">
      <c r="A40" s="38" t="s">
        <v>34</v>
      </c>
      <c r="B40" s="12">
        <v>23.855241775512695</v>
      </c>
      <c r="C40" s="12">
        <v>23.967571258544922</v>
      </c>
      <c r="D40" s="12">
        <v>28.185216903686523</v>
      </c>
      <c r="H40" s="9"/>
      <c r="I40" s="9"/>
      <c r="J40" s="9"/>
      <c r="O40" s="17"/>
      <c r="P40" s="17"/>
    </row>
    <row r="41" spans="1:16" x14ac:dyDescent="0.2">
      <c r="A41" s="38" t="s">
        <v>34</v>
      </c>
      <c r="B41" s="12">
        <v>22.356168746948242</v>
      </c>
      <c r="C41" s="12">
        <v>23.173803329467773</v>
      </c>
      <c r="D41" s="12">
        <v>25.857744216918945</v>
      </c>
      <c r="H41" s="9"/>
      <c r="I41" s="9"/>
      <c r="J41" s="9"/>
      <c r="O41" s="17"/>
      <c r="P41" s="17"/>
    </row>
    <row r="42" spans="1:16" x14ac:dyDescent="0.2">
      <c r="A42" s="38" t="s">
        <v>34</v>
      </c>
      <c r="B42" s="12">
        <v>23.204471588134766</v>
      </c>
      <c r="C42" s="12">
        <v>23.17213249206543</v>
      </c>
      <c r="D42" s="12">
        <v>25.339353561401367</v>
      </c>
      <c r="H42" s="9"/>
      <c r="I42" s="9"/>
      <c r="J42" s="9"/>
      <c r="O42" s="17"/>
      <c r="P42" s="17"/>
    </row>
    <row r="43" spans="1:16" x14ac:dyDescent="0.2">
      <c r="A43" s="38" t="s">
        <v>34</v>
      </c>
      <c r="B43" s="12">
        <v>22.733997344970703</v>
      </c>
      <c r="C43" s="12">
        <v>23.288009643554688</v>
      </c>
      <c r="D43" s="12">
        <v>25.22331428527832</v>
      </c>
      <c r="E43" s="13">
        <f>AVERAGE(B38:B43)</f>
        <v>22.972015698750813</v>
      </c>
      <c r="F43" s="13">
        <f>STDEV(B38:B43)</f>
        <v>0.76204030589293204</v>
      </c>
      <c r="G43" s="13">
        <f>F43/SQRT(6)</f>
        <v>0.31110165214534879</v>
      </c>
      <c r="H43" s="14">
        <f>AVERAGE(C38:C43)</f>
        <v>23.483174641927082</v>
      </c>
      <c r="I43" s="14">
        <f>STDEV(C38:C43)</f>
        <v>0.40674115525286331</v>
      </c>
      <c r="J43" s="14">
        <f>I43/SQRT(6)</f>
        <v>0.16605138129327815</v>
      </c>
      <c r="K43" s="13">
        <f>AVERAGE(D38:D43)</f>
        <v>26.943760553995769</v>
      </c>
      <c r="L43" s="13">
        <f>STDEV(D38:D43)</f>
        <v>1.6989067623711542</v>
      </c>
      <c r="M43" s="13">
        <f>L43/SQRT(6)</f>
        <v>0.69357578139552012</v>
      </c>
      <c r="N43" s="15"/>
      <c r="O43" s="16">
        <f>GEOMEAN(E43,H43,K43)</f>
        <v>24.40458204049142</v>
      </c>
      <c r="P43" s="16">
        <f>(1/(2*O43)*SQRT(((E43*G43)^2+(H43*J43)^2)+(K43*M43)^2))</f>
        <v>0.41762471494727443</v>
      </c>
    </row>
    <row r="44" spans="1:16" x14ac:dyDescent="0.2">
      <c r="A44" s="39"/>
      <c r="B44" s="21"/>
      <c r="C44" s="21"/>
      <c r="D44" s="21"/>
      <c r="E44" s="17"/>
      <c r="F44" s="17"/>
      <c r="G44" s="17"/>
      <c r="H44" s="18"/>
      <c r="I44" s="18"/>
      <c r="J44" s="18"/>
      <c r="K44" s="17"/>
      <c r="L44" s="17"/>
      <c r="M44" s="17"/>
      <c r="O44" s="11"/>
      <c r="P44" s="11"/>
    </row>
    <row r="45" spans="1:16" x14ac:dyDescent="0.2">
      <c r="H45" s="9"/>
      <c r="I45" s="9"/>
      <c r="J4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 method</vt:lpstr>
      <vt:lpstr>geMean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USERINFO</dc:creator>
  <cp:lastModifiedBy>NAIR TEMIS OLGUIN</cp:lastModifiedBy>
  <dcterms:created xsi:type="dcterms:W3CDTF">2025-05-14T19:39:53Z</dcterms:created>
  <dcterms:modified xsi:type="dcterms:W3CDTF">2025-06-24T14:18:31Z</dcterms:modified>
</cp:coreProperties>
</file>