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7250" windowHeight="5700"/>
  </bookViews>
  <sheets>
    <sheet name="Fig-1 (NORT- retention)" sheetId="9" r:id="rId1"/>
    <sheet name="Fig-2 (NORT - training)" sheetId="10" r:id="rId2"/>
    <sheet name="Fig. 3-4 (GFAP)" sheetId="6" r:id="rId3"/>
    <sheet name="Fig. 5-6 (ChAT)" sheetId="7" r:id="rId4"/>
    <sheet name="Fig. 7 (NeuN)" sheetId="8" r:id="rId5"/>
  </sheets>
  <calcPr calcId="162913"/>
</workbook>
</file>

<file path=xl/calcChain.xml><?xml version="1.0" encoding="utf-8"?>
<calcChain xmlns="http://schemas.openxmlformats.org/spreadsheetml/2006/main">
  <c r="AM17" i="10" l="1"/>
  <c r="AL17" i="10"/>
  <c r="AJ17" i="10"/>
  <c r="AI17" i="10"/>
  <c r="AM16" i="10"/>
  <c r="AL16" i="10"/>
  <c r="AJ16" i="10"/>
  <c r="AI16" i="10"/>
  <c r="AE17" i="10"/>
  <c r="AD17" i="10"/>
  <c r="AB17" i="10"/>
  <c r="AA17" i="10"/>
  <c r="AE16" i="10"/>
  <c r="AD16" i="10"/>
  <c r="AB16" i="10"/>
  <c r="AA16" i="10"/>
  <c r="W16" i="10"/>
  <c r="V16" i="10"/>
  <c r="T16" i="10"/>
  <c r="S16" i="10"/>
  <c r="W15" i="10"/>
  <c r="V15" i="10"/>
  <c r="T15" i="10"/>
  <c r="S15" i="10"/>
  <c r="O16" i="10"/>
  <c r="N16" i="10"/>
  <c r="L16" i="10"/>
  <c r="K16" i="10"/>
  <c r="O15" i="10"/>
  <c r="N15" i="10"/>
  <c r="L15" i="10"/>
  <c r="K15" i="10"/>
  <c r="G17" i="10"/>
  <c r="F17" i="10"/>
  <c r="D17" i="10"/>
  <c r="C17" i="10"/>
  <c r="G16" i="10"/>
  <c r="F16" i="10"/>
  <c r="D16" i="10"/>
  <c r="C16" i="10"/>
  <c r="BK17" i="9"/>
  <c r="BJ17" i="9"/>
  <c r="BH17" i="9"/>
  <c r="BG17" i="9"/>
  <c r="BK16" i="9"/>
  <c r="BJ16" i="9"/>
  <c r="BH16" i="9"/>
  <c r="BG16" i="9"/>
  <c r="AW17" i="9"/>
  <c r="AV17" i="9"/>
  <c r="AT17" i="9"/>
  <c r="AS17" i="9"/>
  <c r="AW16" i="9"/>
  <c r="AV16" i="9"/>
  <c r="AT16" i="9"/>
  <c r="AS16" i="9"/>
  <c r="AI16" i="9"/>
  <c r="AH16" i="9"/>
  <c r="AF16" i="9"/>
  <c r="AE16" i="9"/>
  <c r="AI15" i="9"/>
  <c r="AH15" i="9"/>
  <c r="AF15" i="9"/>
  <c r="AE15" i="9"/>
  <c r="U16" i="9"/>
  <c r="T16" i="9"/>
  <c r="R16" i="9"/>
  <c r="Q16" i="9"/>
  <c r="U15" i="9"/>
  <c r="T15" i="9"/>
  <c r="R15" i="9"/>
  <c r="Q15" i="9"/>
  <c r="G17" i="9"/>
  <c r="F17" i="9"/>
  <c r="D17" i="9"/>
  <c r="C17" i="9"/>
  <c r="G16" i="9"/>
  <c r="F16" i="9"/>
  <c r="D16" i="9"/>
  <c r="C16" i="9"/>
  <c r="W38" i="8" l="1"/>
  <c r="V38" i="8"/>
  <c r="U38" i="8"/>
  <c r="T38" i="8"/>
  <c r="S38" i="8"/>
  <c r="R38" i="8"/>
  <c r="Q38" i="8"/>
  <c r="P38" i="8"/>
  <c r="O38" i="8"/>
  <c r="N38" i="8"/>
  <c r="K38" i="8"/>
  <c r="J38" i="8"/>
  <c r="I38" i="8"/>
  <c r="H38" i="8"/>
  <c r="G38" i="8"/>
  <c r="F38" i="8"/>
  <c r="E38" i="8"/>
  <c r="D38" i="8"/>
  <c r="C38" i="8"/>
  <c r="B38" i="8"/>
  <c r="W37" i="8"/>
  <c r="V37" i="8"/>
  <c r="U37" i="8"/>
  <c r="T37" i="8"/>
  <c r="S37" i="8"/>
  <c r="R37" i="8"/>
  <c r="Q37" i="8"/>
  <c r="P37" i="8"/>
  <c r="O37" i="8"/>
  <c r="N37" i="8"/>
  <c r="K37" i="8"/>
  <c r="J37" i="8"/>
  <c r="I37" i="8"/>
  <c r="H37" i="8"/>
  <c r="G37" i="8"/>
  <c r="F37" i="8"/>
  <c r="E37" i="8"/>
  <c r="D37" i="8"/>
  <c r="C37" i="8"/>
  <c r="B37" i="8"/>
  <c r="W36" i="8"/>
  <c r="V36" i="8"/>
  <c r="V40" i="8" s="1"/>
  <c r="U36" i="8"/>
  <c r="U40" i="8" s="1"/>
  <c r="T36" i="8"/>
  <c r="T40" i="8" s="1"/>
  <c r="S36" i="8"/>
  <c r="R36" i="8"/>
  <c r="R40" i="8" s="1"/>
  <c r="Q36" i="8"/>
  <c r="Q40" i="8" s="1"/>
  <c r="P36" i="8"/>
  <c r="P40" i="8" s="1"/>
  <c r="O36" i="8"/>
  <c r="N36" i="8"/>
  <c r="N40" i="8" s="1"/>
  <c r="K36" i="8"/>
  <c r="K40" i="8" s="1"/>
  <c r="J36" i="8"/>
  <c r="J40" i="8" s="1"/>
  <c r="I36" i="8"/>
  <c r="H36" i="8"/>
  <c r="H40" i="8" s="1"/>
  <c r="G36" i="8"/>
  <c r="G40" i="8" s="1"/>
  <c r="F36" i="8"/>
  <c r="F40" i="8" s="1"/>
  <c r="E36" i="8"/>
  <c r="D36" i="8"/>
  <c r="D40" i="8" s="1"/>
  <c r="C36" i="8"/>
  <c r="C40" i="8" s="1"/>
  <c r="B36" i="8"/>
  <c r="B40" i="8" s="1"/>
  <c r="W31" i="8"/>
  <c r="V31" i="8"/>
  <c r="U31" i="8"/>
  <c r="T31" i="8"/>
  <c r="S31" i="8"/>
  <c r="R31" i="8"/>
  <c r="Q31" i="8"/>
  <c r="P31" i="8"/>
  <c r="O31" i="8"/>
  <c r="N31" i="8"/>
  <c r="K31" i="8"/>
  <c r="J31" i="8"/>
  <c r="I31" i="8"/>
  <c r="H31" i="8"/>
  <c r="G31" i="8"/>
  <c r="F31" i="8"/>
  <c r="E31" i="8"/>
  <c r="D31" i="8"/>
  <c r="C31" i="8"/>
  <c r="B31" i="8"/>
  <c r="W30" i="8"/>
  <c r="V30" i="8"/>
  <c r="U30" i="8"/>
  <c r="T30" i="8"/>
  <c r="S30" i="8"/>
  <c r="R30" i="8"/>
  <c r="Q30" i="8"/>
  <c r="P30" i="8"/>
  <c r="O30" i="8"/>
  <c r="N30" i="8"/>
  <c r="K30" i="8"/>
  <c r="J30" i="8"/>
  <c r="I30" i="8"/>
  <c r="H30" i="8"/>
  <c r="G30" i="8"/>
  <c r="F30" i="8"/>
  <c r="E30" i="8"/>
  <c r="D30" i="8"/>
  <c r="C30" i="8"/>
  <c r="B30" i="8"/>
  <c r="W14" i="8"/>
  <c r="V14" i="8"/>
  <c r="U14" i="8"/>
  <c r="T14" i="8"/>
  <c r="S14" i="8"/>
  <c r="R14" i="8"/>
  <c r="Q14" i="8"/>
  <c r="P14" i="8"/>
  <c r="O14" i="8"/>
  <c r="O20" i="8" s="1"/>
  <c r="N14" i="8"/>
  <c r="K14" i="8"/>
  <c r="J14" i="8"/>
  <c r="I14" i="8"/>
  <c r="I20" i="8" s="1"/>
  <c r="H14" i="8"/>
  <c r="G14" i="8"/>
  <c r="G20" i="8" s="1"/>
  <c r="F14" i="8"/>
  <c r="E14" i="8"/>
  <c r="E20" i="8" s="1"/>
  <c r="D14" i="8"/>
  <c r="C14" i="8"/>
  <c r="B14" i="8"/>
  <c r="W13" i="8"/>
  <c r="W19" i="8" s="1"/>
  <c r="V13" i="8"/>
  <c r="U13" i="8"/>
  <c r="U19" i="8" s="1"/>
  <c r="T13" i="8"/>
  <c r="S13" i="8"/>
  <c r="S19" i="8" s="1"/>
  <c r="R13" i="8"/>
  <c r="Q13" i="8"/>
  <c r="Q19" i="8" s="1"/>
  <c r="P13" i="8"/>
  <c r="O13" i="8"/>
  <c r="O19" i="8" s="1"/>
  <c r="N13" i="8"/>
  <c r="K13" i="8"/>
  <c r="K19" i="8" s="1"/>
  <c r="J13" i="8"/>
  <c r="I13" i="8"/>
  <c r="I19" i="8" s="1"/>
  <c r="H13" i="8"/>
  <c r="G13" i="8"/>
  <c r="G19" i="8" s="1"/>
  <c r="F13" i="8"/>
  <c r="E13" i="8"/>
  <c r="E19" i="8" s="1"/>
  <c r="D13" i="8"/>
  <c r="C13" i="8"/>
  <c r="C19" i="8" s="1"/>
  <c r="B13" i="8"/>
  <c r="W12" i="8"/>
  <c r="V12" i="8"/>
  <c r="U12" i="8"/>
  <c r="T12" i="8"/>
  <c r="S12" i="8"/>
  <c r="R12" i="8"/>
  <c r="Q12" i="8"/>
  <c r="P12" i="8"/>
  <c r="O12" i="8"/>
  <c r="N12" i="8"/>
  <c r="K12" i="8"/>
  <c r="J12" i="8"/>
  <c r="J16" i="8" s="1"/>
  <c r="I12" i="8"/>
  <c r="H12" i="8"/>
  <c r="H16" i="8" s="1"/>
  <c r="G12" i="8"/>
  <c r="F12" i="8"/>
  <c r="E12" i="8"/>
  <c r="D12" i="8"/>
  <c r="D16" i="8" s="1"/>
  <c r="C12" i="8"/>
  <c r="B12" i="8"/>
  <c r="B16" i="8" s="1"/>
  <c r="W7" i="8"/>
  <c r="V7" i="8"/>
  <c r="U7" i="8"/>
  <c r="T7" i="8"/>
  <c r="S7" i="8"/>
  <c r="R7" i="8"/>
  <c r="Q7" i="8"/>
  <c r="P7" i="8"/>
  <c r="O7" i="8"/>
  <c r="N7" i="8"/>
  <c r="K7" i="8"/>
  <c r="J7" i="8"/>
  <c r="I7" i="8"/>
  <c r="H7" i="8"/>
  <c r="G7" i="8"/>
  <c r="F7" i="8"/>
  <c r="E7" i="8"/>
  <c r="D7" i="8"/>
  <c r="C7" i="8"/>
  <c r="B7" i="8"/>
  <c r="W6" i="8"/>
  <c r="V6" i="8"/>
  <c r="U6" i="8"/>
  <c r="T6" i="8"/>
  <c r="S6" i="8"/>
  <c r="R6" i="8"/>
  <c r="Q6" i="8"/>
  <c r="P6" i="8"/>
  <c r="O6" i="8"/>
  <c r="N6" i="8"/>
  <c r="K6" i="8"/>
  <c r="J6" i="8"/>
  <c r="I6" i="8"/>
  <c r="H6" i="8"/>
  <c r="G6" i="8"/>
  <c r="F6" i="8"/>
  <c r="E6" i="8"/>
  <c r="D6" i="8"/>
  <c r="C6" i="8"/>
  <c r="B6" i="8"/>
  <c r="W38" i="7"/>
  <c r="V38" i="7"/>
  <c r="U38" i="7"/>
  <c r="T38" i="7"/>
  <c r="S38" i="7"/>
  <c r="R38" i="7"/>
  <c r="Q38" i="7"/>
  <c r="P38" i="7"/>
  <c r="O38" i="7"/>
  <c r="N38" i="7"/>
  <c r="K38" i="7"/>
  <c r="J38" i="7"/>
  <c r="I38" i="7"/>
  <c r="H38" i="7"/>
  <c r="G38" i="7"/>
  <c r="F38" i="7"/>
  <c r="E38" i="7"/>
  <c r="D38" i="7"/>
  <c r="C38" i="7"/>
  <c r="B38" i="7"/>
  <c r="W37" i="7"/>
  <c r="V37" i="7"/>
  <c r="U37" i="7"/>
  <c r="T37" i="7"/>
  <c r="S37" i="7"/>
  <c r="R37" i="7"/>
  <c r="Q37" i="7"/>
  <c r="P37" i="7"/>
  <c r="O37" i="7"/>
  <c r="N37" i="7"/>
  <c r="K37" i="7"/>
  <c r="J37" i="7"/>
  <c r="I37" i="7"/>
  <c r="H37" i="7"/>
  <c r="G37" i="7"/>
  <c r="F37" i="7"/>
  <c r="E37" i="7"/>
  <c r="D37" i="7"/>
  <c r="C37" i="7"/>
  <c r="B37" i="7"/>
  <c r="W36" i="7"/>
  <c r="V36" i="7"/>
  <c r="V40" i="7" s="1"/>
  <c r="U36" i="7"/>
  <c r="U40" i="7" s="1"/>
  <c r="T36" i="7"/>
  <c r="T40" i="7" s="1"/>
  <c r="S36" i="7"/>
  <c r="R36" i="7"/>
  <c r="R40" i="7" s="1"/>
  <c r="Q36" i="7"/>
  <c r="Q40" i="7" s="1"/>
  <c r="P36" i="7"/>
  <c r="P40" i="7" s="1"/>
  <c r="O36" i="7"/>
  <c r="N36" i="7"/>
  <c r="N40" i="7" s="1"/>
  <c r="K36" i="7"/>
  <c r="K40" i="7" s="1"/>
  <c r="J36" i="7"/>
  <c r="J40" i="7" s="1"/>
  <c r="I36" i="7"/>
  <c r="H36" i="7"/>
  <c r="H40" i="7" s="1"/>
  <c r="G36" i="7"/>
  <c r="G40" i="7" s="1"/>
  <c r="F36" i="7"/>
  <c r="F40" i="7" s="1"/>
  <c r="E36" i="7"/>
  <c r="D36" i="7"/>
  <c r="D40" i="7" s="1"/>
  <c r="C36" i="7"/>
  <c r="C40" i="7" s="1"/>
  <c r="B36" i="7"/>
  <c r="B40" i="7" s="1"/>
  <c r="W31" i="7"/>
  <c r="V31" i="7"/>
  <c r="U31" i="7"/>
  <c r="T31" i="7"/>
  <c r="S31" i="7"/>
  <c r="R31" i="7"/>
  <c r="Q31" i="7"/>
  <c r="P31" i="7"/>
  <c r="O31" i="7"/>
  <c r="N31" i="7"/>
  <c r="K31" i="7"/>
  <c r="J31" i="7"/>
  <c r="I31" i="7"/>
  <c r="H31" i="7"/>
  <c r="G31" i="7"/>
  <c r="F31" i="7"/>
  <c r="E31" i="7"/>
  <c r="D31" i="7"/>
  <c r="C31" i="7"/>
  <c r="B31" i="7"/>
  <c r="W30" i="7"/>
  <c r="V30" i="7"/>
  <c r="U30" i="7"/>
  <c r="T30" i="7"/>
  <c r="S30" i="7"/>
  <c r="R30" i="7"/>
  <c r="Q30" i="7"/>
  <c r="P30" i="7"/>
  <c r="O30" i="7"/>
  <c r="N30" i="7"/>
  <c r="K30" i="7"/>
  <c r="J30" i="7"/>
  <c r="I30" i="7"/>
  <c r="H30" i="7"/>
  <c r="G30" i="7"/>
  <c r="F30" i="7"/>
  <c r="E30" i="7"/>
  <c r="D30" i="7"/>
  <c r="C30" i="7"/>
  <c r="B30" i="7"/>
  <c r="W14" i="7"/>
  <c r="V14" i="7"/>
  <c r="U14" i="7"/>
  <c r="T14" i="7"/>
  <c r="S14" i="7"/>
  <c r="R14" i="7"/>
  <c r="Q14" i="7"/>
  <c r="P14" i="7"/>
  <c r="O14" i="7"/>
  <c r="N14" i="7"/>
  <c r="K14" i="7"/>
  <c r="J14" i="7"/>
  <c r="I14" i="7"/>
  <c r="H14" i="7"/>
  <c r="G14" i="7"/>
  <c r="F14" i="7"/>
  <c r="E14" i="7"/>
  <c r="D14" i="7"/>
  <c r="C14" i="7"/>
  <c r="B14" i="7"/>
  <c r="W13" i="7"/>
  <c r="V13" i="7"/>
  <c r="U13" i="7"/>
  <c r="T13" i="7"/>
  <c r="S13" i="7"/>
  <c r="R13" i="7"/>
  <c r="Q13" i="7"/>
  <c r="P13" i="7"/>
  <c r="O13" i="7"/>
  <c r="N13" i="7"/>
  <c r="K13" i="7"/>
  <c r="J13" i="7"/>
  <c r="I13" i="7"/>
  <c r="H13" i="7"/>
  <c r="G13" i="7"/>
  <c r="F13" i="7"/>
  <c r="E13" i="7"/>
  <c r="D13" i="7"/>
  <c r="C13" i="7"/>
  <c r="B13" i="7"/>
  <c r="W12" i="7"/>
  <c r="V12" i="7"/>
  <c r="U12" i="7"/>
  <c r="T12" i="7"/>
  <c r="S12" i="7"/>
  <c r="R12" i="7"/>
  <c r="Q12" i="7"/>
  <c r="P12" i="7"/>
  <c r="O12" i="7"/>
  <c r="N12" i="7"/>
  <c r="N16" i="7" s="1"/>
  <c r="K12" i="7"/>
  <c r="J12" i="7"/>
  <c r="J16" i="7" s="1"/>
  <c r="I12" i="7"/>
  <c r="H12" i="7"/>
  <c r="H16" i="7" s="1"/>
  <c r="G12" i="7"/>
  <c r="F12" i="7"/>
  <c r="F16" i="7" s="1"/>
  <c r="E12" i="7"/>
  <c r="D12" i="7"/>
  <c r="D16" i="7" s="1"/>
  <c r="C12" i="7"/>
  <c r="B12" i="7"/>
  <c r="B16" i="7" s="1"/>
  <c r="W7" i="7"/>
  <c r="V7" i="7"/>
  <c r="U7" i="7"/>
  <c r="T7" i="7"/>
  <c r="S7" i="7"/>
  <c r="R7" i="7"/>
  <c r="Q7" i="7"/>
  <c r="P7" i="7"/>
  <c r="O7" i="7"/>
  <c r="N7" i="7"/>
  <c r="K7" i="7"/>
  <c r="J7" i="7"/>
  <c r="I7" i="7"/>
  <c r="H7" i="7"/>
  <c r="G7" i="7"/>
  <c r="F7" i="7"/>
  <c r="E7" i="7"/>
  <c r="D7" i="7"/>
  <c r="C7" i="7"/>
  <c r="B7" i="7"/>
  <c r="W6" i="7"/>
  <c r="V6" i="7"/>
  <c r="U6" i="7"/>
  <c r="T6" i="7"/>
  <c r="S6" i="7"/>
  <c r="R6" i="7"/>
  <c r="Q6" i="7"/>
  <c r="P6" i="7"/>
  <c r="O6" i="7"/>
  <c r="N6" i="7"/>
  <c r="K6" i="7"/>
  <c r="J6" i="7"/>
  <c r="I6" i="7"/>
  <c r="H6" i="7"/>
  <c r="G6" i="7"/>
  <c r="F6" i="7"/>
  <c r="E6" i="7"/>
  <c r="D6" i="7"/>
  <c r="C6" i="7"/>
  <c r="B6" i="7"/>
  <c r="W38" i="6"/>
  <c r="V38" i="6"/>
  <c r="U38" i="6"/>
  <c r="T38" i="6"/>
  <c r="S38" i="6"/>
  <c r="R38" i="6"/>
  <c r="Q38" i="6"/>
  <c r="P38" i="6"/>
  <c r="O38" i="6"/>
  <c r="N38" i="6"/>
  <c r="K38" i="6"/>
  <c r="J38" i="6"/>
  <c r="I38" i="6"/>
  <c r="H38" i="6"/>
  <c r="G38" i="6"/>
  <c r="F38" i="6"/>
  <c r="E38" i="6"/>
  <c r="D38" i="6"/>
  <c r="C38" i="6"/>
  <c r="B38" i="6"/>
  <c r="W37" i="6"/>
  <c r="V37" i="6"/>
  <c r="U37" i="6"/>
  <c r="T37" i="6"/>
  <c r="S37" i="6"/>
  <c r="R37" i="6"/>
  <c r="Q37" i="6"/>
  <c r="P37" i="6"/>
  <c r="O37" i="6"/>
  <c r="N37" i="6"/>
  <c r="K37" i="6"/>
  <c r="J37" i="6"/>
  <c r="I37" i="6"/>
  <c r="H37" i="6"/>
  <c r="G37" i="6"/>
  <c r="F37" i="6"/>
  <c r="E37" i="6"/>
  <c r="D37" i="6"/>
  <c r="C37" i="6"/>
  <c r="B37" i="6"/>
  <c r="W36" i="6"/>
  <c r="V36" i="6"/>
  <c r="V40" i="6" s="1"/>
  <c r="U36" i="6"/>
  <c r="U40" i="6" s="1"/>
  <c r="T36" i="6"/>
  <c r="T40" i="6" s="1"/>
  <c r="S36" i="6"/>
  <c r="R36" i="6"/>
  <c r="R40" i="6" s="1"/>
  <c r="Q36" i="6"/>
  <c r="Q40" i="6" s="1"/>
  <c r="P36" i="6"/>
  <c r="P40" i="6" s="1"/>
  <c r="O36" i="6"/>
  <c r="N36" i="6"/>
  <c r="N40" i="6" s="1"/>
  <c r="K36" i="6"/>
  <c r="K40" i="6" s="1"/>
  <c r="J36" i="6"/>
  <c r="J40" i="6" s="1"/>
  <c r="I36" i="6"/>
  <c r="H36" i="6"/>
  <c r="H40" i="6" s="1"/>
  <c r="G36" i="6"/>
  <c r="G40" i="6" s="1"/>
  <c r="F36" i="6"/>
  <c r="F40" i="6" s="1"/>
  <c r="E36" i="6"/>
  <c r="D36" i="6"/>
  <c r="D40" i="6" s="1"/>
  <c r="C36" i="6"/>
  <c r="C40" i="6" s="1"/>
  <c r="B36" i="6"/>
  <c r="B40" i="6" s="1"/>
  <c r="W31" i="6"/>
  <c r="V31" i="6"/>
  <c r="U31" i="6"/>
  <c r="T31" i="6"/>
  <c r="S31" i="6"/>
  <c r="R31" i="6"/>
  <c r="Q31" i="6"/>
  <c r="P31" i="6"/>
  <c r="O31" i="6"/>
  <c r="N31" i="6"/>
  <c r="K31" i="6"/>
  <c r="J31" i="6"/>
  <c r="I31" i="6"/>
  <c r="H31" i="6"/>
  <c r="G31" i="6"/>
  <c r="F31" i="6"/>
  <c r="E31" i="6"/>
  <c r="D31" i="6"/>
  <c r="C31" i="6"/>
  <c r="B31" i="6"/>
  <c r="W30" i="6"/>
  <c r="V30" i="6"/>
  <c r="U30" i="6"/>
  <c r="T30" i="6"/>
  <c r="S30" i="6"/>
  <c r="R30" i="6"/>
  <c r="Q30" i="6"/>
  <c r="P30" i="6"/>
  <c r="O30" i="6"/>
  <c r="N30" i="6"/>
  <c r="K30" i="6"/>
  <c r="J30" i="6"/>
  <c r="I30" i="6"/>
  <c r="H30" i="6"/>
  <c r="G30" i="6"/>
  <c r="F30" i="6"/>
  <c r="E30" i="6"/>
  <c r="D30" i="6"/>
  <c r="C30" i="6"/>
  <c r="B30" i="6"/>
  <c r="W14" i="6"/>
  <c r="V14" i="6"/>
  <c r="U14" i="6"/>
  <c r="T14" i="6"/>
  <c r="S14" i="6"/>
  <c r="R14" i="6"/>
  <c r="Q14" i="6"/>
  <c r="P14" i="6"/>
  <c r="O14" i="6"/>
  <c r="N14" i="6"/>
  <c r="K14" i="6"/>
  <c r="J14" i="6"/>
  <c r="I14" i="6"/>
  <c r="H14" i="6"/>
  <c r="G14" i="6"/>
  <c r="F14" i="6"/>
  <c r="E14" i="6"/>
  <c r="D14" i="6"/>
  <c r="C14" i="6"/>
  <c r="B14" i="6"/>
  <c r="W13" i="6"/>
  <c r="V13" i="6"/>
  <c r="U13" i="6"/>
  <c r="T13" i="6"/>
  <c r="S13" i="6"/>
  <c r="R13" i="6"/>
  <c r="Q13" i="6"/>
  <c r="P13" i="6"/>
  <c r="O13" i="6"/>
  <c r="N13" i="6"/>
  <c r="K13" i="6"/>
  <c r="J13" i="6"/>
  <c r="I13" i="6"/>
  <c r="H13" i="6"/>
  <c r="G13" i="6"/>
  <c r="F13" i="6"/>
  <c r="E13" i="6"/>
  <c r="D13" i="6"/>
  <c r="C13" i="6"/>
  <c r="B13" i="6"/>
  <c r="W12" i="6"/>
  <c r="V12" i="6"/>
  <c r="U12" i="6"/>
  <c r="T12" i="6"/>
  <c r="S12" i="6"/>
  <c r="R12" i="6"/>
  <c r="Q12" i="6"/>
  <c r="P12" i="6"/>
  <c r="O12" i="6"/>
  <c r="N12" i="6"/>
  <c r="K12" i="6"/>
  <c r="J12" i="6"/>
  <c r="J16" i="6" s="1"/>
  <c r="I12" i="6"/>
  <c r="H12" i="6"/>
  <c r="H16" i="6" s="1"/>
  <c r="G12" i="6"/>
  <c r="F12" i="6"/>
  <c r="F16" i="6" s="1"/>
  <c r="E12" i="6"/>
  <c r="D12" i="6"/>
  <c r="D16" i="6" s="1"/>
  <c r="C12" i="6"/>
  <c r="B12" i="6"/>
  <c r="B16" i="6" s="1"/>
  <c r="W7" i="6"/>
  <c r="V7" i="6"/>
  <c r="U7" i="6"/>
  <c r="T7" i="6"/>
  <c r="S7" i="6"/>
  <c r="R7" i="6"/>
  <c r="Q7" i="6"/>
  <c r="P7" i="6"/>
  <c r="O7" i="6"/>
  <c r="N7" i="6"/>
  <c r="K7" i="6"/>
  <c r="J7" i="6"/>
  <c r="I7" i="6"/>
  <c r="H7" i="6"/>
  <c r="G7" i="6"/>
  <c r="F7" i="6"/>
  <c r="E7" i="6"/>
  <c r="D7" i="6"/>
  <c r="C7" i="6"/>
  <c r="B7" i="6"/>
  <c r="W6" i="6"/>
  <c r="V6" i="6"/>
  <c r="U6" i="6"/>
  <c r="T6" i="6"/>
  <c r="S6" i="6"/>
  <c r="R6" i="6"/>
  <c r="Q6" i="6"/>
  <c r="P6" i="6"/>
  <c r="O6" i="6"/>
  <c r="N6" i="6"/>
  <c r="K6" i="6"/>
  <c r="J6" i="6"/>
  <c r="I6" i="6"/>
  <c r="H6" i="6"/>
  <c r="G6" i="6"/>
  <c r="F6" i="6"/>
  <c r="E6" i="6"/>
  <c r="D6" i="6"/>
  <c r="C6" i="6"/>
  <c r="B6" i="6"/>
  <c r="C20" i="8" l="1"/>
  <c r="K20" i="8"/>
  <c r="U20" i="8"/>
  <c r="W20" i="8"/>
  <c r="F16" i="8"/>
  <c r="Q20" i="8"/>
  <c r="S20" i="8"/>
  <c r="N16" i="8"/>
  <c r="N15" i="8"/>
  <c r="P16" i="8"/>
  <c r="P15" i="8"/>
  <c r="R16" i="8"/>
  <c r="R15" i="8"/>
  <c r="T16" i="8"/>
  <c r="T15" i="8"/>
  <c r="V16" i="8"/>
  <c r="V15" i="8"/>
  <c r="B15" i="8"/>
  <c r="D15" i="8"/>
  <c r="F15" i="8"/>
  <c r="H15" i="8"/>
  <c r="J15" i="8"/>
  <c r="C16" i="8"/>
  <c r="C18" i="8"/>
  <c r="E18" i="8"/>
  <c r="E16" i="8"/>
  <c r="G16" i="8"/>
  <c r="G18" i="8"/>
  <c r="I18" i="8"/>
  <c r="I16" i="8"/>
  <c r="K16" i="8"/>
  <c r="K18" i="8"/>
  <c r="O18" i="8"/>
  <c r="O16" i="8"/>
  <c r="O15" i="8"/>
  <c r="Q16" i="8"/>
  <c r="Q15" i="8"/>
  <c r="Q18" i="8"/>
  <c r="S18" i="8"/>
  <c r="S16" i="8"/>
  <c r="S15" i="8"/>
  <c r="U16" i="8"/>
  <c r="U15" i="8"/>
  <c r="U18" i="8"/>
  <c r="W18" i="8"/>
  <c r="W16" i="8"/>
  <c r="W15" i="8"/>
  <c r="C15" i="8"/>
  <c r="E15" i="8"/>
  <c r="G15" i="8"/>
  <c r="I15" i="8"/>
  <c r="K15" i="8"/>
  <c r="E42" i="8"/>
  <c r="I42" i="8"/>
  <c r="O42" i="8"/>
  <c r="S42" i="8"/>
  <c r="W42" i="8"/>
  <c r="C43" i="8"/>
  <c r="E43" i="8"/>
  <c r="G43" i="8"/>
  <c r="I43" i="8"/>
  <c r="K43" i="8"/>
  <c r="O43" i="8"/>
  <c r="Q43" i="8"/>
  <c r="S43" i="8"/>
  <c r="U43" i="8"/>
  <c r="W43" i="8"/>
  <c r="C44" i="8"/>
  <c r="E44" i="8"/>
  <c r="G44" i="8"/>
  <c r="I44" i="8"/>
  <c r="K44" i="8"/>
  <c r="O44" i="8"/>
  <c r="Q44" i="8"/>
  <c r="S44" i="8"/>
  <c r="U44" i="8"/>
  <c r="W44" i="8"/>
  <c r="B39" i="8"/>
  <c r="D39" i="8"/>
  <c r="F39" i="8"/>
  <c r="H39" i="8"/>
  <c r="J39" i="8"/>
  <c r="N39" i="8"/>
  <c r="P39" i="8"/>
  <c r="R39" i="8"/>
  <c r="T39" i="8"/>
  <c r="V39" i="8"/>
  <c r="C42" i="8"/>
  <c r="G42" i="8"/>
  <c r="K42" i="8"/>
  <c r="Q42" i="8"/>
  <c r="U42" i="8"/>
  <c r="C39" i="8"/>
  <c r="E39" i="8"/>
  <c r="G39" i="8"/>
  <c r="I39" i="8"/>
  <c r="K39" i="8"/>
  <c r="O39" i="8"/>
  <c r="Q39" i="8"/>
  <c r="S39" i="8"/>
  <c r="U39" i="8"/>
  <c r="W39" i="8"/>
  <c r="E40" i="8"/>
  <c r="I40" i="8"/>
  <c r="O40" i="8"/>
  <c r="S40" i="8"/>
  <c r="W40" i="8"/>
  <c r="C16" i="7"/>
  <c r="C18" i="7"/>
  <c r="E18" i="7"/>
  <c r="E16" i="7"/>
  <c r="G16" i="7"/>
  <c r="G18" i="7"/>
  <c r="I18" i="7"/>
  <c r="I16" i="7"/>
  <c r="K16" i="7"/>
  <c r="K18" i="7"/>
  <c r="O18" i="7"/>
  <c r="O16" i="7"/>
  <c r="O15" i="7"/>
  <c r="Q16" i="7"/>
  <c r="Q15" i="7"/>
  <c r="Q18" i="7"/>
  <c r="S18" i="7"/>
  <c r="S16" i="7"/>
  <c r="S15" i="7"/>
  <c r="U16" i="7"/>
  <c r="U15" i="7"/>
  <c r="U18" i="7"/>
  <c r="W18" i="7"/>
  <c r="W16" i="7"/>
  <c r="W15" i="7"/>
  <c r="C19" i="7"/>
  <c r="E19" i="7"/>
  <c r="G19" i="7"/>
  <c r="I19" i="7"/>
  <c r="K19" i="7"/>
  <c r="O19" i="7"/>
  <c r="Q19" i="7"/>
  <c r="S19" i="7"/>
  <c r="U19" i="7"/>
  <c r="W19" i="7"/>
  <c r="C20" i="7"/>
  <c r="E20" i="7"/>
  <c r="G20" i="7"/>
  <c r="I20" i="7"/>
  <c r="K20" i="7"/>
  <c r="O20" i="7"/>
  <c r="Q20" i="7"/>
  <c r="S20" i="7"/>
  <c r="U20" i="7"/>
  <c r="W20" i="7"/>
  <c r="C15" i="7"/>
  <c r="E15" i="7"/>
  <c r="G15" i="7"/>
  <c r="I15" i="7"/>
  <c r="K15" i="7"/>
  <c r="P16" i="7"/>
  <c r="P15" i="7"/>
  <c r="R16" i="7"/>
  <c r="R15" i="7"/>
  <c r="T16" i="7"/>
  <c r="T15" i="7"/>
  <c r="V16" i="7"/>
  <c r="V15" i="7"/>
  <c r="B15" i="7"/>
  <c r="D15" i="7"/>
  <c r="F15" i="7"/>
  <c r="H15" i="7"/>
  <c r="J15" i="7"/>
  <c r="N15" i="7"/>
  <c r="E42" i="7"/>
  <c r="I42" i="7"/>
  <c r="O42" i="7"/>
  <c r="S42" i="7"/>
  <c r="W42" i="7"/>
  <c r="C43" i="7"/>
  <c r="E43" i="7"/>
  <c r="G43" i="7"/>
  <c r="I43" i="7"/>
  <c r="K43" i="7"/>
  <c r="O43" i="7"/>
  <c r="Q43" i="7"/>
  <c r="S43" i="7"/>
  <c r="U43" i="7"/>
  <c r="W43" i="7"/>
  <c r="C44" i="7"/>
  <c r="E44" i="7"/>
  <c r="G44" i="7"/>
  <c r="I44" i="7"/>
  <c r="K44" i="7"/>
  <c r="O44" i="7"/>
  <c r="Q44" i="7"/>
  <c r="S44" i="7"/>
  <c r="U44" i="7"/>
  <c r="W44" i="7"/>
  <c r="B39" i="7"/>
  <c r="D39" i="7"/>
  <c r="F39" i="7"/>
  <c r="H39" i="7"/>
  <c r="J39" i="7"/>
  <c r="N39" i="7"/>
  <c r="P39" i="7"/>
  <c r="R39" i="7"/>
  <c r="T39" i="7"/>
  <c r="V39" i="7"/>
  <c r="C42" i="7"/>
  <c r="G42" i="7"/>
  <c r="K42" i="7"/>
  <c r="Q42" i="7"/>
  <c r="U42" i="7"/>
  <c r="C39" i="7"/>
  <c r="E39" i="7"/>
  <c r="G39" i="7"/>
  <c r="I39" i="7"/>
  <c r="K39" i="7"/>
  <c r="O39" i="7"/>
  <c r="Q39" i="7"/>
  <c r="S39" i="7"/>
  <c r="U39" i="7"/>
  <c r="W39" i="7"/>
  <c r="E40" i="7"/>
  <c r="I40" i="7"/>
  <c r="O40" i="7"/>
  <c r="S40" i="7"/>
  <c r="W40" i="7"/>
  <c r="C16" i="6"/>
  <c r="C18" i="6"/>
  <c r="E18" i="6"/>
  <c r="E16" i="6"/>
  <c r="G16" i="6"/>
  <c r="G18" i="6"/>
  <c r="I18" i="6"/>
  <c r="I16" i="6"/>
  <c r="K16" i="6"/>
  <c r="K18" i="6"/>
  <c r="O18" i="6"/>
  <c r="O16" i="6"/>
  <c r="Q16" i="6"/>
  <c r="Q18" i="6"/>
  <c r="S18" i="6"/>
  <c r="S16" i="6"/>
  <c r="U16" i="6"/>
  <c r="U15" i="6"/>
  <c r="U18" i="6"/>
  <c r="W18" i="6"/>
  <c r="W16" i="6"/>
  <c r="W15" i="6"/>
  <c r="C19" i="6"/>
  <c r="E19" i="6"/>
  <c r="G19" i="6"/>
  <c r="I19" i="6"/>
  <c r="K19" i="6"/>
  <c r="O19" i="6"/>
  <c r="Q19" i="6"/>
  <c r="S19" i="6"/>
  <c r="U19" i="6"/>
  <c r="W19" i="6"/>
  <c r="C20" i="6"/>
  <c r="E20" i="6"/>
  <c r="G20" i="6"/>
  <c r="I20" i="6"/>
  <c r="K20" i="6"/>
  <c r="O20" i="6"/>
  <c r="Q20" i="6"/>
  <c r="S20" i="6"/>
  <c r="U20" i="6"/>
  <c r="W20" i="6"/>
  <c r="C15" i="6"/>
  <c r="E15" i="6"/>
  <c r="G15" i="6"/>
  <c r="I15" i="6"/>
  <c r="K15" i="6"/>
  <c r="Q15" i="6"/>
  <c r="N16" i="6"/>
  <c r="N15" i="6"/>
  <c r="P16" i="6"/>
  <c r="P15" i="6"/>
  <c r="R16" i="6"/>
  <c r="R15" i="6"/>
  <c r="T16" i="6"/>
  <c r="T15" i="6"/>
  <c r="V16" i="6"/>
  <c r="V15" i="6"/>
  <c r="B15" i="6"/>
  <c r="D15" i="6"/>
  <c r="F15" i="6"/>
  <c r="H15" i="6"/>
  <c r="J15" i="6"/>
  <c r="O15" i="6"/>
  <c r="S15" i="6"/>
  <c r="E42" i="6"/>
  <c r="I42" i="6"/>
  <c r="O42" i="6"/>
  <c r="S42" i="6"/>
  <c r="W42" i="6"/>
  <c r="C43" i="6"/>
  <c r="E43" i="6"/>
  <c r="G43" i="6"/>
  <c r="I43" i="6"/>
  <c r="K43" i="6"/>
  <c r="O43" i="6"/>
  <c r="Q43" i="6"/>
  <c r="S43" i="6"/>
  <c r="U43" i="6"/>
  <c r="W43" i="6"/>
  <c r="C44" i="6"/>
  <c r="E44" i="6"/>
  <c r="G44" i="6"/>
  <c r="I44" i="6"/>
  <c r="K44" i="6"/>
  <c r="O44" i="6"/>
  <c r="Q44" i="6"/>
  <c r="S44" i="6"/>
  <c r="U44" i="6"/>
  <c r="W44" i="6"/>
  <c r="B39" i="6"/>
  <c r="D39" i="6"/>
  <c r="F39" i="6"/>
  <c r="H39" i="6"/>
  <c r="J39" i="6"/>
  <c r="N39" i="6"/>
  <c r="P39" i="6"/>
  <c r="R39" i="6"/>
  <c r="T39" i="6"/>
  <c r="V39" i="6"/>
  <c r="C42" i="6"/>
  <c r="G42" i="6"/>
  <c r="K42" i="6"/>
  <c r="Q42" i="6"/>
  <c r="U42" i="6"/>
  <c r="C39" i="6"/>
  <c r="E39" i="6"/>
  <c r="G39" i="6"/>
  <c r="I39" i="6"/>
  <c r="K39" i="6"/>
  <c r="O39" i="6"/>
  <c r="Q39" i="6"/>
  <c r="S39" i="6"/>
  <c r="U39" i="6"/>
  <c r="W39" i="6"/>
  <c r="E40" i="6"/>
  <c r="I40" i="6"/>
  <c r="O40" i="6"/>
  <c r="S40" i="6"/>
  <c r="W40" i="6"/>
  <c r="Q46" i="8" l="1"/>
  <c r="Q45" i="8"/>
  <c r="G46" i="8"/>
  <c r="G45" i="8"/>
  <c r="W46" i="8"/>
  <c r="W45" i="8"/>
  <c r="O46" i="8"/>
  <c r="O45" i="8"/>
  <c r="E46" i="8"/>
  <c r="E45" i="8"/>
  <c r="W22" i="8"/>
  <c r="W21" i="8"/>
  <c r="S22" i="8"/>
  <c r="S21" i="8"/>
  <c r="O22" i="8"/>
  <c r="O21" i="8"/>
  <c r="I22" i="8"/>
  <c r="I21" i="8"/>
  <c r="E22" i="8"/>
  <c r="E21" i="8"/>
  <c r="U46" i="8"/>
  <c r="U45" i="8"/>
  <c r="K46" i="8"/>
  <c r="K45" i="8"/>
  <c r="C46" i="8"/>
  <c r="C45" i="8"/>
  <c r="S46" i="8"/>
  <c r="S45" i="8"/>
  <c r="I46" i="8"/>
  <c r="I45" i="8"/>
  <c r="U22" i="8"/>
  <c r="U21" i="8"/>
  <c r="Q22" i="8"/>
  <c r="Q21" i="8"/>
  <c r="K22" i="8"/>
  <c r="K21" i="8"/>
  <c r="G22" i="8"/>
  <c r="G21" i="8"/>
  <c r="C22" i="8"/>
  <c r="C21" i="8"/>
  <c r="U46" i="7"/>
  <c r="U45" i="7"/>
  <c r="K46" i="7"/>
  <c r="K45" i="7"/>
  <c r="C46" i="7"/>
  <c r="C45" i="7"/>
  <c r="S46" i="7"/>
  <c r="S45" i="7"/>
  <c r="I46" i="7"/>
  <c r="I45" i="7"/>
  <c r="U22" i="7"/>
  <c r="U21" i="7"/>
  <c r="Q22" i="7"/>
  <c r="Q21" i="7"/>
  <c r="K22" i="7"/>
  <c r="K21" i="7"/>
  <c r="G22" i="7"/>
  <c r="G21" i="7"/>
  <c r="C22" i="7"/>
  <c r="C21" i="7"/>
  <c r="Q46" i="7"/>
  <c r="Q45" i="7"/>
  <c r="G46" i="7"/>
  <c r="G45" i="7"/>
  <c r="W46" i="7"/>
  <c r="W45" i="7"/>
  <c r="O46" i="7"/>
  <c r="O45" i="7"/>
  <c r="E46" i="7"/>
  <c r="E45" i="7"/>
  <c r="W22" i="7"/>
  <c r="W21" i="7"/>
  <c r="S22" i="7"/>
  <c r="S21" i="7"/>
  <c r="O22" i="7"/>
  <c r="O21" i="7"/>
  <c r="I22" i="7"/>
  <c r="I21" i="7"/>
  <c r="E22" i="7"/>
  <c r="E21" i="7"/>
  <c r="Q46" i="6"/>
  <c r="Q45" i="6"/>
  <c r="G46" i="6"/>
  <c r="G45" i="6"/>
  <c r="W46" i="6"/>
  <c r="W45" i="6"/>
  <c r="O46" i="6"/>
  <c r="O45" i="6"/>
  <c r="E46" i="6"/>
  <c r="E45" i="6"/>
  <c r="W22" i="6"/>
  <c r="W21" i="6"/>
  <c r="Q22" i="6"/>
  <c r="Q21" i="6"/>
  <c r="K22" i="6"/>
  <c r="K21" i="6"/>
  <c r="G22" i="6"/>
  <c r="G21" i="6"/>
  <c r="C22" i="6"/>
  <c r="C21" i="6"/>
  <c r="U46" i="6"/>
  <c r="U45" i="6"/>
  <c r="K46" i="6"/>
  <c r="K45" i="6"/>
  <c r="C46" i="6"/>
  <c r="C45" i="6"/>
  <c r="S46" i="6"/>
  <c r="S45" i="6"/>
  <c r="I46" i="6"/>
  <c r="I45" i="6"/>
  <c r="U22" i="6"/>
  <c r="U21" i="6"/>
  <c r="S22" i="6"/>
  <c r="S21" i="6"/>
  <c r="O22" i="6"/>
  <c r="O21" i="6"/>
  <c r="I22" i="6"/>
  <c r="I21" i="6"/>
  <c r="E22" i="6"/>
  <c r="E21" i="6"/>
</calcChain>
</file>

<file path=xl/sharedStrings.xml><?xml version="1.0" encoding="utf-8"?>
<sst xmlns="http://schemas.openxmlformats.org/spreadsheetml/2006/main" count="580" uniqueCount="75">
  <si>
    <t>Familiar</t>
  </si>
  <si>
    <t>Novel</t>
  </si>
  <si>
    <t>3 min</t>
  </si>
  <si>
    <t>5 min</t>
  </si>
  <si>
    <t>SEM</t>
  </si>
  <si>
    <t>aCSF 15</t>
  </si>
  <si>
    <t>aCSF 30</t>
  </si>
  <si>
    <t>aCSF 60</t>
  </si>
  <si>
    <t>aCSF 90</t>
  </si>
  <si>
    <t>aCSF 120</t>
  </si>
  <si>
    <t>STZ 15</t>
  </si>
  <si>
    <t>STZ 30</t>
  </si>
  <si>
    <t>STZ 60</t>
  </si>
  <si>
    <t>STZ 90</t>
  </si>
  <si>
    <t>STZ 120</t>
  </si>
  <si>
    <t>Rat</t>
  </si>
  <si>
    <t>Left object</t>
  </si>
  <si>
    <t>Right object</t>
  </si>
  <si>
    <t>Mean</t>
  </si>
  <si>
    <t>Discrimination ratio (d2)</t>
  </si>
  <si>
    <t>CA1 (percentage of GFAP-reactive area)</t>
  </si>
  <si>
    <t>CA3 (percentage of GFAP-reactive area)</t>
  </si>
  <si>
    <t>Fig. 2A</t>
  </si>
  <si>
    <t>CA1 [GFAP-reactive area expressed as a percentage of the aCSF group (set at 100 %)]</t>
  </si>
  <si>
    <t>Fig. 3A</t>
  </si>
  <si>
    <t>CA3 [GFAP-reactive area expressed as a percentage of the aCSF group (set at 100 %)]</t>
  </si>
  <si>
    <t xml:space="preserve">Mean </t>
  </si>
  <si>
    <t>Percentage change in the STZ groups relative to the controls (aCSF)</t>
  </si>
  <si>
    <t>DG (percentage of GFAP-reactive area)</t>
  </si>
  <si>
    <t>Cx (percentage of GFAP-reactive area)</t>
  </si>
  <si>
    <t>Fig. 4A</t>
  </si>
  <si>
    <t>DG [GFAP-reactive area expressed as a percentage of the aCSF group (set at 100 %)]</t>
  </si>
  <si>
    <t>Fig. 5A</t>
  </si>
  <si>
    <t>Cx [GFAP-reactive area expressed as a percentage of the aCSF group (set at 100 %)]</t>
  </si>
  <si>
    <t>CA1 (percentage of ChAT-reactive area)</t>
  </si>
  <si>
    <t>CA3 (percentage of ChAT-reactive area)</t>
  </si>
  <si>
    <t>Fig. 6A</t>
  </si>
  <si>
    <t>CA1 [ChAT-reactive area expressed as a percentage of the aCSF group (set at 100 %)]</t>
  </si>
  <si>
    <t>Fig. 7A</t>
  </si>
  <si>
    <t>CA3 [ChAT-reactive area expressed as a percentage of the aCSF group (set at 100 %)]</t>
  </si>
  <si>
    <t>DG (percentage of ChAT-reactive area)</t>
  </si>
  <si>
    <r>
      <t>Cx (Number of ChAT-positive neurons in 0.1 mm</t>
    </r>
    <r>
      <rPr>
        <b/>
        <vertAlign val="superscript"/>
        <sz val="10"/>
        <color theme="1"/>
        <rFont val="Calibri"/>
        <family val="2"/>
        <scheme val="minor"/>
      </rPr>
      <t>2</t>
    </r>
    <r>
      <rPr>
        <b/>
        <sz val="10"/>
        <color theme="1"/>
        <rFont val="Calibri"/>
        <family val="2"/>
        <scheme val="minor"/>
      </rPr>
      <t xml:space="preserve">) </t>
    </r>
  </si>
  <si>
    <t>DG [ChAT-reactive area expressed as a percentage of the aCSF group (set at 100 %)]</t>
  </si>
  <si>
    <r>
      <t>Cx [Number of ChAT-positive neurons in 0.1 mm</t>
    </r>
    <r>
      <rPr>
        <b/>
        <vertAlign val="superscript"/>
        <sz val="10"/>
        <color theme="1"/>
        <rFont val="Calibri"/>
        <family val="2"/>
        <scheme val="minor"/>
      </rPr>
      <t>2</t>
    </r>
    <r>
      <rPr>
        <b/>
        <sz val="10"/>
        <color theme="1"/>
        <rFont val="Calibri"/>
        <family val="2"/>
        <scheme val="minor"/>
      </rPr>
      <t xml:space="preserve"> expressed as a percentage of the aCSF group (set at 100 %)]</t>
    </r>
  </si>
  <si>
    <r>
      <t>CA1 (Number of NeuN-positive neurons in 0.01 mm</t>
    </r>
    <r>
      <rPr>
        <b/>
        <vertAlign val="superscript"/>
        <sz val="10"/>
        <color theme="1"/>
        <rFont val="Calibri"/>
        <family val="2"/>
        <scheme val="minor"/>
      </rPr>
      <t>2</t>
    </r>
    <r>
      <rPr>
        <b/>
        <sz val="10"/>
        <color theme="1"/>
        <rFont val="Calibri"/>
        <family val="2"/>
        <scheme val="minor"/>
      </rPr>
      <t xml:space="preserve">) </t>
    </r>
  </si>
  <si>
    <r>
      <t>CA3 (Number of NeuN-positive neurons in 0.01 mm</t>
    </r>
    <r>
      <rPr>
        <b/>
        <vertAlign val="superscript"/>
        <sz val="10"/>
        <color theme="1"/>
        <rFont val="Calibri"/>
        <family val="2"/>
        <scheme val="minor"/>
      </rPr>
      <t>2</t>
    </r>
    <r>
      <rPr>
        <b/>
        <sz val="10"/>
        <color theme="1"/>
        <rFont val="Calibri"/>
        <family val="2"/>
        <scheme val="minor"/>
      </rPr>
      <t xml:space="preserve">) </t>
    </r>
  </si>
  <si>
    <r>
      <t>CA1 [Number of NeuN-positive neurons in 0.01 mm</t>
    </r>
    <r>
      <rPr>
        <b/>
        <vertAlign val="superscript"/>
        <sz val="10"/>
        <color theme="1"/>
        <rFont val="Calibri"/>
        <family val="2"/>
        <scheme val="minor"/>
      </rPr>
      <t>2</t>
    </r>
    <r>
      <rPr>
        <b/>
        <sz val="10"/>
        <color theme="1"/>
        <rFont val="Calibri"/>
        <family val="2"/>
        <scheme val="minor"/>
      </rPr>
      <t xml:space="preserve"> expressed as a percentage of the aCSF group (set at 100 %)]</t>
    </r>
  </si>
  <si>
    <r>
      <t>CA3 [Number of NeuN-positive neurons in 0.01 mm</t>
    </r>
    <r>
      <rPr>
        <b/>
        <vertAlign val="superscript"/>
        <sz val="10"/>
        <color theme="1"/>
        <rFont val="Calibri"/>
        <family val="2"/>
        <scheme val="minor"/>
      </rPr>
      <t>2</t>
    </r>
    <r>
      <rPr>
        <b/>
        <sz val="10"/>
        <color theme="1"/>
        <rFont val="Calibri"/>
        <family val="2"/>
        <scheme val="minor"/>
      </rPr>
      <t xml:space="preserve"> expressed as a percentage of the aCSF group (set at 100 %)]</t>
    </r>
  </si>
  <si>
    <r>
      <t>DG (Number of NeuN-positive neurons in 0.01 mm</t>
    </r>
    <r>
      <rPr>
        <b/>
        <vertAlign val="superscript"/>
        <sz val="10"/>
        <color theme="1"/>
        <rFont val="Calibri"/>
        <family val="2"/>
        <scheme val="minor"/>
      </rPr>
      <t>2</t>
    </r>
    <r>
      <rPr>
        <b/>
        <sz val="10"/>
        <color theme="1"/>
        <rFont val="Calibri"/>
        <family val="2"/>
        <scheme val="minor"/>
      </rPr>
      <t xml:space="preserve">) </t>
    </r>
  </si>
  <si>
    <r>
      <t>Cx (Number of NeuN-positive neurons in 0.1 mm</t>
    </r>
    <r>
      <rPr>
        <b/>
        <vertAlign val="superscript"/>
        <sz val="10"/>
        <color theme="1"/>
        <rFont val="Calibri"/>
        <family val="2"/>
        <scheme val="minor"/>
      </rPr>
      <t>2</t>
    </r>
    <r>
      <rPr>
        <b/>
        <sz val="10"/>
        <color theme="1"/>
        <rFont val="Calibri"/>
        <family val="2"/>
        <scheme val="minor"/>
      </rPr>
      <t xml:space="preserve">) </t>
    </r>
  </si>
  <si>
    <r>
      <t>DG [Number of NeuN-positive neurons in 0.01 mm</t>
    </r>
    <r>
      <rPr>
        <b/>
        <vertAlign val="superscript"/>
        <sz val="10"/>
        <color theme="1"/>
        <rFont val="Calibri"/>
        <family val="2"/>
        <scheme val="minor"/>
      </rPr>
      <t>2</t>
    </r>
    <r>
      <rPr>
        <b/>
        <sz val="10"/>
        <color theme="1"/>
        <rFont val="Calibri"/>
        <family val="2"/>
        <scheme val="minor"/>
      </rPr>
      <t xml:space="preserve"> expressed as a percentage of the aCSF group (set at 100 %)]</t>
    </r>
  </si>
  <si>
    <r>
      <t>Cx [Number of NeuN-positive neurons in 0.1 mm</t>
    </r>
    <r>
      <rPr>
        <b/>
        <vertAlign val="superscript"/>
        <sz val="10"/>
        <color theme="1"/>
        <rFont val="Calibri"/>
        <family val="2"/>
        <scheme val="minor"/>
      </rPr>
      <t>2</t>
    </r>
    <r>
      <rPr>
        <b/>
        <sz val="10"/>
        <color theme="1"/>
        <rFont val="Calibri"/>
        <family val="2"/>
        <scheme val="minor"/>
      </rPr>
      <t xml:space="preserve"> expressed as a percentage of the aCSF group (set at 100 %)]</t>
    </r>
  </si>
  <si>
    <t>Fig. 1A</t>
  </si>
  <si>
    <t>Fig. 1B</t>
  </si>
  <si>
    <t>Fig. 1C</t>
  </si>
  <si>
    <t>Fig. 1D</t>
  </si>
  <si>
    <t>Retention session [Exploration time (s)]</t>
  </si>
  <si>
    <t>Fig. 1E</t>
  </si>
  <si>
    <t>Fig. 1F</t>
  </si>
  <si>
    <t>Fig. 1G</t>
  </si>
  <si>
    <t>Fig. 1H</t>
  </si>
  <si>
    <t>Fig. 1I</t>
  </si>
  <si>
    <t>Fig. 1J</t>
  </si>
  <si>
    <t>Training session [Exploration time (s)]</t>
  </si>
  <si>
    <t>Fig. 2B</t>
  </si>
  <si>
    <t>Fig. 2C</t>
  </si>
  <si>
    <t>Fig. 2D</t>
  </si>
  <si>
    <t>Fig. 2E</t>
  </si>
  <si>
    <t>Fig. 3C</t>
  </si>
  <si>
    <t>Fig. 4C</t>
  </si>
  <si>
    <t>Fig. 5C</t>
  </si>
  <si>
    <t>Fig. 6C</t>
  </si>
  <si>
    <t>Fig. 7C</t>
  </si>
  <si>
    <t>Fig. 7E</t>
  </si>
  <si>
    <t>Fig. 7G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</si>
</sst>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9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1" fontId="1" fillId="2" borderId="1" xfId="0" applyNumberFormat="1" applyFont="1" applyFill="1" applyBorder="1" applyAlignment="1">
      <alignment horizontal="center"/>
    </xf>
    <xf numFmtId="164" fontId="2" fillId="0" borderId="1" xfId="0" applyNumberFormat="1" applyFont="1" applyBorder="1"/>
    <xf numFmtId="1" fontId="3" fillId="2" borderId="1" xfId="0" applyNumberFormat="1" applyFont="1" applyFill="1" applyBorder="1" applyAlignment="1">
      <alignment horizontal="center"/>
    </xf>
    <xf numFmtId="164" fontId="2" fillId="0" borderId="1" xfId="0" applyNumberFormat="1" applyFont="1" applyFill="1" applyBorder="1"/>
    <xf numFmtId="164" fontId="2" fillId="0" borderId="1" xfId="0" applyNumberFormat="1" applyFont="1" applyFill="1" applyBorder="1" applyAlignment="1">
      <alignment horizontal="right"/>
    </xf>
    <xf numFmtId="164" fontId="2" fillId="0" borderId="2" xfId="0" applyNumberFormat="1" applyFont="1" applyFill="1" applyBorder="1"/>
    <xf numFmtId="0" fontId="5" fillId="0" borderId="0" xfId="0" applyFont="1"/>
    <xf numFmtId="0" fontId="4" fillId="2" borderId="1" xfId="0" applyFont="1" applyFill="1" applyBorder="1" applyAlignment="1">
      <alignment horizontal="center"/>
    </xf>
    <xf numFmtId="164" fontId="5" fillId="0" borderId="1" xfId="0" applyNumberFormat="1" applyFont="1" applyFill="1" applyBorder="1"/>
    <xf numFmtId="1" fontId="4" fillId="2" borderId="1" xfId="0" applyNumberFormat="1" applyFont="1" applyFill="1" applyBorder="1" applyAlignment="1">
      <alignment horizontal="center"/>
    </xf>
    <xf numFmtId="0" fontId="5" fillId="0" borderId="1" xfId="0" applyFont="1" applyBorder="1"/>
    <xf numFmtId="164" fontId="5" fillId="2" borderId="1" xfId="0" applyNumberFormat="1" applyFont="1" applyFill="1" applyBorder="1"/>
    <xf numFmtId="2" fontId="5" fillId="2" borderId="1" xfId="0" applyNumberFormat="1" applyFont="1" applyFill="1" applyBorder="1"/>
    <xf numFmtId="0" fontId="5" fillId="0" borderId="0" xfId="0" applyFont="1" applyFill="1"/>
    <xf numFmtId="164" fontId="5" fillId="0" borderId="0" xfId="0" applyNumberFormat="1" applyFont="1" applyFill="1" applyBorder="1"/>
    <xf numFmtId="0" fontId="5" fillId="0" borderId="1" xfId="0" applyFont="1" applyFill="1" applyBorder="1"/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164" fontId="5" fillId="3" borderId="1" xfId="0" applyNumberFormat="1" applyFont="1" applyFill="1" applyBorder="1"/>
    <xf numFmtId="0" fontId="4" fillId="2" borderId="1" xfId="0" applyFont="1" applyFill="1" applyBorder="1"/>
    <xf numFmtId="0" fontId="4" fillId="0" borderId="0" xfId="0" applyFont="1" applyFill="1" applyBorder="1"/>
    <xf numFmtId="164" fontId="5" fillId="0" borderId="4" xfId="0" applyNumberFormat="1" applyFont="1" applyFill="1" applyBorder="1"/>
    <xf numFmtId="2" fontId="5" fillId="0" borderId="0" xfId="0" applyNumberFormat="1" applyFont="1"/>
    <xf numFmtId="2" fontId="6" fillId="0" borderId="0" xfId="0" applyNumberFormat="1" applyFont="1"/>
    <xf numFmtId="165" fontId="5" fillId="0" borderId="0" xfId="0" applyNumberFormat="1" applyFont="1"/>
    <xf numFmtId="2" fontId="2" fillId="0" borderId="0" xfId="0" applyNumberFormat="1" applyFont="1"/>
    <xf numFmtId="165" fontId="6" fillId="0" borderId="0" xfId="0" applyNumberFormat="1" applyFont="1"/>
    <xf numFmtId="165" fontId="2" fillId="0" borderId="0" xfId="0" applyNumberFormat="1" applyFont="1"/>
    <xf numFmtId="164" fontId="5" fillId="0" borderId="0" xfId="0" applyNumberFormat="1" applyFont="1"/>
    <xf numFmtId="0" fontId="4" fillId="2" borderId="5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8" fillId="2" borderId="1" xfId="0" applyFont="1" applyFill="1" applyBorder="1"/>
    <xf numFmtId="164" fontId="2" fillId="0" borderId="0" xfId="0" applyNumberFormat="1" applyFont="1" applyFill="1" applyBorder="1"/>
    <xf numFmtId="0" fontId="4" fillId="2" borderId="5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/>
    </xf>
    <xf numFmtId="164" fontId="4" fillId="2" borderId="1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Q17"/>
  <sheetViews>
    <sheetView tabSelected="1" workbookViewId="0"/>
  </sheetViews>
  <sheetFormatPr baseColWidth="10" defaultRowHeight="15" x14ac:dyDescent="0.25"/>
  <sheetData>
    <row r="1" spans="1:69" ht="14.45" x14ac:dyDescent="0.3">
      <c r="A1" s="33" t="s">
        <v>52</v>
      </c>
      <c r="B1" s="35" t="s">
        <v>56</v>
      </c>
      <c r="C1" s="36"/>
      <c r="D1" s="36"/>
      <c r="E1" s="36"/>
      <c r="F1" s="36"/>
      <c r="G1" s="37"/>
      <c r="I1" s="33" t="s">
        <v>53</v>
      </c>
      <c r="J1" s="35" t="s">
        <v>19</v>
      </c>
      <c r="K1" s="36"/>
      <c r="L1" s="36"/>
      <c r="M1" s="37"/>
      <c r="O1" s="33" t="s">
        <v>54</v>
      </c>
      <c r="P1" s="35" t="s">
        <v>56</v>
      </c>
      <c r="Q1" s="36"/>
      <c r="R1" s="36"/>
      <c r="S1" s="36"/>
      <c r="T1" s="36"/>
      <c r="U1" s="37"/>
      <c r="W1" s="33" t="s">
        <v>55</v>
      </c>
      <c r="X1" s="35" t="s">
        <v>19</v>
      </c>
      <c r="Y1" s="36"/>
      <c r="Z1" s="36"/>
      <c r="AA1" s="37"/>
      <c r="AC1" s="33" t="s">
        <v>57</v>
      </c>
      <c r="AD1" s="35" t="s">
        <v>56</v>
      </c>
      <c r="AE1" s="36"/>
      <c r="AF1" s="36"/>
      <c r="AG1" s="36"/>
      <c r="AH1" s="36"/>
      <c r="AI1" s="37"/>
      <c r="AK1" s="33" t="s">
        <v>58</v>
      </c>
      <c r="AL1" s="35" t="s">
        <v>19</v>
      </c>
      <c r="AM1" s="36"/>
      <c r="AN1" s="36"/>
      <c r="AO1" s="37"/>
      <c r="AQ1" s="33" t="s">
        <v>59</v>
      </c>
      <c r="AR1" s="35" t="s">
        <v>56</v>
      </c>
      <c r="AS1" s="36"/>
      <c r="AT1" s="36"/>
      <c r="AU1" s="36"/>
      <c r="AV1" s="36"/>
      <c r="AW1" s="37"/>
      <c r="AX1" s="32"/>
      <c r="AY1" s="33" t="s">
        <v>60</v>
      </c>
      <c r="AZ1" s="35" t="s">
        <v>19</v>
      </c>
      <c r="BA1" s="36"/>
      <c r="BB1" s="36"/>
      <c r="BC1" s="37"/>
      <c r="BE1" s="33" t="s">
        <v>61</v>
      </c>
      <c r="BF1" s="35" t="s">
        <v>56</v>
      </c>
      <c r="BG1" s="36"/>
      <c r="BH1" s="36"/>
      <c r="BI1" s="36"/>
      <c r="BJ1" s="36"/>
      <c r="BK1" s="37"/>
      <c r="BM1" s="33" t="s">
        <v>62</v>
      </c>
      <c r="BN1" s="35" t="s">
        <v>19</v>
      </c>
      <c r="BO1" s="36"/>
      <c r="BP1" s="36"/>
      <c r="BQ1" s="37"/>
    </row>
    <row r="2" spans="1:69" x14ac:dyDescent="0.25">
      <c r="B2" s="38" t="s">
        <v>15</v>
      </c>
      <c r="C2" s="35" t="s">
        <v>5</v>
      </c>
      <c r="D2" s="37"/>
      <c r="E2" s="38" t="s">
        <v>15</v>
      </c>
      <c r="F2" s="35" t="s">
        <v>10</v>
      </c>
      <c r="G2" s="37"/>
      <c r="J2" s="38" t="s">
        <v>15</v>
      </c>
      <c r="K2" s="30" t="s">
        <v>5</v>
      </c>
      <c r="L2" s="38" t="s">
        <v>15</v>
      </c>
      <c r="M2" s="31" t="s">
        <v>10</v>
      </c>
      <c r="P2" s="38" t="s">
        <v>15</v>
      </c>
      <c r="Q2" s="35" t="s">
        <v>6</v>
      </c>
      <c r="R2" s="37"/>
      <c r="S2" s="38" t="s">
        <v>15</v>
      </c>
      <c r="T2" s="35" t="s">
        <v>11</v>
      </c>
      <c r="U2" s="37"/>
      <c r="X2" s="38" t="s">
        <v>15</v>
      </c>
      <c r="Y2" s="30" t="s">
        <v>6</v>
      </c>
      <c r="Z2" s="38" t="s">
        <v>15</v>
      </c>
      <c r="AA2" s="31" t="s">
        <v>11</v>
      </c>
      <c r="AD2" s="38" t="s">
        <v>15</v>
      </c>
      <c r="AE2" s="35" t="s">
        <v>7</v>
      </c>
      <c r="AF2" s="37"/>
      <c r="AG2" s="38" t="s">
        <v>15</v>
      </c>
      <c r="AH2" s="35" t="s">
        <v>12</v>
      </c>
      <c r="AI2" s="37"/>
      <c r="AL2" s="38" t="s">
        <v>15</v>
      </c>
      <c r="AM2" s="30" t="s">
        <v>7</v>
      </c>
      <c r="AN2" s="38" t="s">
        <v>15</v>
      </c>
      <c r="AO2" s="31" t="s">
        <v>12</v>
      </c>
      <c r="AR2" s="38" t="s">
        <v>15</v>
      </c>
      <c r="AS2" s="35" t="s">
        <v>8</v>
      </c>
      <c r="AT2" s="37"/>
      <c r="AU2" s="38" t="s">
        <v>15</v>
      </c>
      <c r="AV2" s="35" t="s">
        <v>13</v>
      </c>
      <c r="AW2" s="37"/>
      <c r="AX2" s="32"/>
      <c r="AZ2" s="38" t="s">
        <v>15</v>
      </c>
      <c r="BA2" s="30" t="s">
        <v>8</v>
      </c>
      <c r="BB2" s="38" t="s">
        <v>15</v>
      </c>
      <c r="BC2" s="31" t="s">
        <v>13</v>
      </c>
      <c r="BF2" s="38" t="s">
        <v>15</v>
      </c>
      <c r="BG2" s="35" t="s">
        <v>9</v>
      </c>
      <c r="BH2" s="37"/>
      <c r="BI2" s="38" t="s">
        <v>15</v>
      </c>
      <c r="BJ2" s="35" t="s">
        <v>14</v>
      </c>
      <c r="BK2" s="37"/>
      <c r="BN2" s="38" t="s">
        <v>15</v>
      </c>
      <c r="BO2" s="30" t="s">
        <v>9</v>
      </c>
      <c r="BP2" s="38" t="s">
        <v>15</v>
      </c>
      <c r="BQ2" s="31" t="s">
        <v>14</v>
      </c>
    </row>
    <row r="3" spans="1:69" x14ac:dyDescent="0.25">
      <c r="B3" s="38"/>
      <c r="C3" s="41" t="s">
        <v>2</v>
      </c>
      <c r="D3" s="41"/>
      <c r="E3" s="38"/>
      <c r="F3" s="41" t="s">
        <v>2</v>
      </c>
      <c r="G3" s="41"/>
      <c r="J3" s="38"/>
      <c r="K3" s="39" t="s">
        <v>2</v>
      </c>
      <c r="L3" s="38"/>
      <c r="M3" s="39" t="s">
        <v>2</v>
      </c>
      <c r="P3" s="38"/>
      <c r="Q3" s="41" t="s">
        <v>2</v>
      </c>
      <c r="R3" s="41"/>
      <c r="S3" s="38"/>
      <c r="T3" s="41" t="s">
        <v>2</v>
      </c>
      <c r="U3" s="41"/>
      <c r="X3" s="38"/>
      <c r="Y3" s="39" t="s">
        <v>2</v>
      </c>
      <c r="Z3" s="38"/>
      <c r="AA3" s="39" t="s">
        <v>2</v>
      </c>
      <c r="AD3" s="38"/>
      <c r="AE3" s="41" t="s">
        <v>2</v>
      </c>
      <c r="AF3" s="41"/>
      <c r="AG3" s="38"/>
      <c r="AH3" s="41" t="s">
        <v>2</v>
      </c>
      <c r="AI3" s="41"/>
      <c r="AL3" s="38"/>
      <c r="AM3" s="39" t="s">
        <v>2</v>
      </c>
      <c r="AN3" s="38"/>
      <c r="AO3" s="39" t="s">
        <v>2</v>
      </c>
      <c r="AR3" s="38"/>
      <c r="AS3" s="41" t="s">
        <v>2</v>
      </c>
      <c r="AT3" s="41"/>
      <c r="AU3" s="38"/>
      <c r="AV3" s="41" t="s">
        <v>2</v>
      </c>
      <c r="AW3" s="41"/>
      <c r="AX3" s="32"/>
      <c r="AZ3" s="38"/>
      <c r="BA3" s="39" t="s">
        <v>2</v>
      </c>
      <c r="BB3" s="38"/>
      <c r="BC3" s="39" t="s">
        <v>2</v>
      </c>
      <c r="BF3" s="38"/>
      <c r="BG3" s="41" t="s">
        <v>2</v>
      </c>
      <c r="BH3" s="41"/>
      <c r="BI3" s="38"/>
      <c r="BJ3" s="41" t="s">
        <v>2</v>
      </c>
      <c r="BK3" s="41"/>
      <c r="BN3" s="38"/>
      <c r="BO3" s="39" t="s">
        <v>2</v>
      </c>
      <c r="BP3" s="38"/>
      <c r="BQ3" s="39" t="s">
        <v>2</v>
      </c>
    </row>
    <row r="4" spans="1:69" x14ac:dyDescent="0.25">
      <c r="B4" s="38"/>
      <c r="C4" s="31" t="s">
        <v>0</v>
      </c>
      <c r="D4" s="31" t="s">
        <v>1</v>
      </c>
      <c r="E4" s="38"/>
      <c r="F4" s="31" t="s">
        <v>0</v>
      </c>
      <c r="G4" s="31" t="s">
        <v>1</v>
      </c>
      <c r="J4" s="38"/>
      <c r="K4" s="40"/>
      <c r="L4" s="38"/>
      <c r="M4" s="40"/>
      <c r="P4" s="38"/>
      <c r="Q4" s="31" t="s">
        <v>0</v>
      </c>
      <c r="R4" s="31" t="s">
        <v>1</v>
      </c>
      <c r="S4" s="38"/>
      <c r="T4" s="31" t="s">
        <v>0</v>
      </c>
      <c r="U4" s="31" t="s">
        <v>1</v>
      </c>
      <c r="X4" s="38"/>
      <c r="Y4" s="40"/>
      <c r="Z4" s="38"/>
      <c r="AA4" s="40"/>
      <c r="AD4" s="38"/>
      <c r="AE4" s="31" t="s">
        <v>0</v>
      </c>
      <c r="AF4" s="31" t="s">
        <v>1</v>
      </c>
      <c r="AG4" s="38"/>
      <c r="AH4" s="31" t="s">
        <v>0</v>
      </c>
      <c r="AI4" s="31" t="s">
        <v>1</v>
      </c>
      <c r="AL4" s="38"/>
      <c r="AM4" s="40"/>
      <c r="AN4" s="38"/>
      <c r="AO4" s="40"/>
      <c r="AR4" s="38"/>
      <c r="AS4" s="31" t="s">
        <v>0</v>
      </c>
      <c r="AT4" s="31" t="s">
        <v>1</v>
      </c>
      <c r="AU4" s="38"/>
      <c r="AV4" s="31" t="s">
        <v>0</v>
      </c>
      <c r="AW4" s="31" t="s">
        <v>1</v>
      </c>
      <c r="AX4" s="32"/>
      <c r="AZ4" s="38"/>
      <c r="BA4" s="40"/>
      <c r="BB4" s="38"/>
      <c r="BC4" s="40"/>
      <c r="BF4" s="38"/>
      <c r="BG4" s="31" t="s">
        <v>0</v>
      </c>
      <c r="BH4" s="31" t="s">
        <v>1</v>
      </c>
      <c r="BI4" s="38"/>
      <c r="BJ4" s="31" t="s">
        <v>0</v>
      </c>
      <c r="BK4" s="31" t="s">
        <v>1</v>
      </c>
      <c r="BN4" s="38"/>
      <c r="BO4" s="40"/>
      <c r="BP4" s="38"/>
      <c r="BQ4" s="40"/>
    </row>
    <row r="5" spans="1:69" ht="14.45" x14ac:dyDescent="0.3">
      <c r="B5" s="31">
        <v>1</v>
      </c>
      <c r="C5" s="4">
        <v>8.5</v>
      </c>
      <c r="D5" s="4">
        <v>22</v>
      </c>
      <c r="E5" s="3">
        <v>1</v>
      </c>
      <c r="F5" s="4">
        <v>10.5</v>
      </c>
      <c r="G5" s="4">
        <v>19.5</v>
      </c>
      <c r="J5" s="31">
        <v>1</v>
      </c>
      <c r="K5" s="4">
        <v>0.44262295081967212</v>
      </c>
      <c r="L5" s="3">
        <v>1</v>
      </c>
      <c r="M5" s="4">
        <v>0.3</v>
      </c>
      <c r="P5" s="31">
        <v>1</v>
      </c>
      <c r="Q5" s="4">
        <v>6.5</v>
      </c>
      <c r="R5" s="4">
        <v>9</v>
      </c>
      <c r="S5" s="1">
        <v>1</v>
      </c>
      <c r="T5" s="4">
        <v>9</v>
      </c>
      <c r="U5" s="4">
        <v>11</v>
      </c>
      <c r="X5" s="31">
        <v>1</v>
      </c>
      <c r="Y5" s="4">
        <v>0.16129032258064516</v>
      </c>
      <c r="Z5" s="1">
        <v>1</v>
      </c>
      <c r="AA5" s="4">
        <v>0.1</v>
      </c>
      <c r="AD5" s="31">
        <v>1</v>
      </c>
      <c r="AE5" s="4">
        <v>11</v>
      </c>
      <c r="AF5" s="4">
        <v>14.5</v>
      </c>
      <c r="AG5" s="3">
        <v>1</v>
      </c>
      <c r="AH5" s="4">
        <v>9.5</v>
      </c>
      <c r="AI5" s="4">
        <v>12.5</v>
      </c>
      <c r="AL5" s="31">
        <v>1</v>
      </c>
      <c r="AM5" s="4">
        <v>0.13725490196078433</v>
      </c>
      <c r="AN5" s="3">
        <v>1</v>
      </c>
      <c r="AO5" s="4">
        <v>0.13636363636363635</v>
      </c>
      <c r="AR5" s="31">
        <v>1</v>
      </c>
      <c r="AS5" s="4">
        <v>14</v>
      </c>
      <c r="AT5" s="4">
        <v>12</v>
      </c>
      <c r="AU5" s="3">
        <v>1</v>
      </c>
      <c r="AV5" s="4">
        <v>12.5</v>
      </c>
      <c r="AW5" s="4">
        <v>15</v>
      </c>
      <c r="AX5" s="34"/>
      <c r="AZ5" s="31">
        <v>1</v>
      </c>
      <c r="BA5" s="4">
        <v>-7.6923076923076927E-2</v>
      </c>
      <c r="BB5" s="3">
        <v>1</v>
      </c>
      <c r="BC5" s="4">
        <v>9.0909090909090912E-2</v>
      </c>
      <c r="BF5" s="31">
        <v>1</v>
      </c>
      <c r="BG5" s="4">
        <v>11</v>
      </c>
      <c r="BH5" s="4">
        <v>16.5</v>
      </c>
      <c r="BI5" s="3">
        <v>1</v>
      </c>
      <c r="BJ5" s="4">
        <v>6</v>
      </c>
      <c r="BK5" s="4">
        <v>4</v>
      </c>
      <c r="BN5" s="31">
        <v>1</v>
      </c>
      <c r="BO5" s="4">
        <v>0.2</v>
      </c>
      <c r="BP5" s="3">
        <v>1</v>
      </c>
      <c r="BQ5" s="4">
        <v>-0.2</v>
      </c>
    </row>
    <row r="6" spans="1:69" ht="14.45" x14ac:dyDescent="0.3">
      <c r="B6" s="31">
        <v>2</v>
      </c>
      <c r="C6" s="4">
        <v>13</v>
      </c>
      <c r="D6" s="4">
        <v>9.5</v>
      </c>
      <c r="E6" s="3">
        <v>2</v>
      </c>
      <c r="F6" s="4">
        <v>11.5</v>
      </c>
      <c r="G6" s="4">
        <v>31</v>
      </c>
      <c r="J6" s="31">
        <v>2</v>
      </c>
      <c r="K6" s="4">
        <v>-0.15555555555555556</v>
      </c>
      <c r="L6" s="3">
        <v>2</v>
      </c>
      <c r="M6" s="4">
        <v>0.45882352941176469</v>
      </c>
      <c r="P6" s="31">
        <v>2</v>
      </c>
      <c r="Q6" s="4">
        <v>7.5</v>
      </c>
      <c r="R6" s="4">
        <v>43</v>
      </c>
      <c r="S6" s="1">
        <v>2</v>
      </c>
      <c r="T6" s="4">
        <v>34</v>
      </c>
      <c r="U6" s="4">
        <v>31.5</v>
      </c>
      <c r="X6" s="31">
        <v>2</v>
      </c>
      <c r="Y6" s="4">
        <v>0.70297029702970293</v>
      </c>
      <c r="Z6" s="1">
        <v>2</v>
      </c>
      <c r="AA6" s="4">
        <v>-3.8167938931297711E-2</v>
      </c>
      <c r="AD6" s="31">
        <v>2</v>
      </c>
      <c r="AE6" s="4">
        <v>7.5</v>
      </c>
      <c r="AF6" s="4">
        <v>17.5</v>
      </c>
      <c r="AG6" s="3">
        <v>2</v>
      </c>
      <c r="AH6" s="4">
        <v>15.5</v>
      </c>
      <c r="AI6" s="4">
        <v>8</v>
      </c>
      <c r="AL6" s="31">
        <v>2</v>
      </c>
      <c r="AM6" s="4">
        <v>0.4</v>
      </c>
      <c r="AN6" s="3">
        <v>2</v>
      </c>
      <c r="AO6" s="4">
        <v>-0.31914893617021278</v>
      </c>
      <c r="AR6" s="31">
        <v>2</v>
      </c>
      <c r="AS6" s="4">
        <v>7.5</v>
      </c>
      <c r="AT6" s="4">
        <v>27</v>
      </c>
      <c r="AU6" s="3">
        <v>2</v>
      </c>
      <c r="AV6" s="4">
        <v>6.5</v>
      </c>
      <c r="AW6" s="4">
        <v>7</v>
      </c>
      <c r="AX6" s="34"/>
      <c r="AZ6" s="31">
        <v>2</v>
      </c>
      <c r="BA6" s="4">
        <v>0.56521739130434778</v>
      </c>
      <c r="BB6" s="3">
        <v>2</v>
      </c>
      <c r="BC6" s="4">
        <v>3.7037037037037035E-2</v>
      </c>
      <c r="BF6" s="31">
        <v>2</v>
      </c>
      <c r="BG6" s="4">
        <v>10.5</v>
      </c>
      <c r="BH6" s="4">
        <v>16</v>
      </c>
      <c r="BI6" s="3">
        <v>2</v>
      </c>
      <c r="BJ6" s="4">
        <v>10.5</v>
      </c>
      <c r="BK6" s="4">
        <v>17</v>
      </c>
      <c r="BN6" s="31">
        <v>2</v>
      </c>
      <c r="BO6" s="4">
        <v>0.20754716981132076</v>
      </c>
      <c r="BP6" s="3">
        <v>2</v>
      </c>
      <c r="BQ6" s="4">
        <v>0.23636363636363636</v>
      </c>
    </row>
    <row r="7" spans="1:69" ht="14.45" x14ac:dyDescent="0.3">
      <c r="B7" s="31">
        <v>3</v>
      </c>
      <c r="C7" s="4">
        <v>24.5</v>
      </c>
      <c r="D7" s="4">
        <v>35.5</v>
      </c>
      <c r="E7" s="3">
        <v>3</v>
      </c>
      <c r="F7" s="4">
        <v>21.5</v>
      </c>
      <c r="G7" s="4">
        <v>32</v>
      </c>
      <c r="J7" s="31">
        <v>3</v>
      </c>
      <c r="K7" s="4">
        <v>0.18333333333333332</v>
      </c>
      <c r="L7" s="3">
        <v>3</v>
      </c>
      <c r="M7" s="4">
        <v>0.19626168224299065</v>
      </c>
      <c r="P7" s="31">
        <v>3</v>
      </c>
      <c r="Q7" s="4">
        <v>13.5</v>
      </c>
      <c r="R7" s="4">
        <v>14</v>
      </c>
      <c r="S7" s="1">
        <v>3</v>
      </c>
      <c r="T7" s="4">
        <v>14.5</v>
      </c>
      <c r="U7" s="4">
        <v>13.5</v>
      </c>
      <c r="X7" s="31">
        <v>3</v>
      </c>
      <c r="Y7" s="4">
        <v>1.8181818181818181E-2</v>
      </c>
      <c r="Z7" s="1">
        <v>3</v>
      </c>
      <c r="AA7" s="4">
        <v>-3.5714285714285712E-2</v>
      </c>
      <c r="AD7" s="31">
        <v>3</v>
      </c>
      <c r="AE7" s="4">
        <v>21</v>
      </c>
      <c r="AF7" s="4">
        <v>15</v>
      </c>
      <c r="AG7" s="3">
        <v>3</v>
      </c>
      <c r="AH7" s="4">
        <v>9.5</v>
      </c>
      <c r="AI7" s="4">
        <v>32</v>
      </c>
      <c r="AL7" s="31">
        <v>3</v>
      </c>
      <c r="AM7" s="4">
        <v>-0.16666666666666666</v>
      </c>
      <c r="AN7" s="3">
        <v>3</v>
      </c>
      <c r="AO7" s="4">
        <v>0.54216867469879515</v>
      </c>
      <c r="AR7" s="31">
        <v>3</v>
      </c>
      <c r="AS7" s="4">
        <v>10.5</v>
      </c>
      <c r="AT7" s="4">
        <v>19</v>
      </c>
      <c r="AU7" s="3">
        <v>3</v>
      </c>
      <c r="AV7" s="4">
        <v>10</v>
      </c>
      <c r="AW7" s="4">
        <v>10</v>
      </c>
      <c r="AX7" s="34"/>
      <c r="AZ7" s="31">
        <v>3</v>
      </c>
      <c r="BA7" s="4">
        <v>0.28813559322033899</v>
      </c>
      <c r="BB7" s="3">
        <v>3</v>
      </c>
      <c r="BC7" s="4">
        <v>0</v>
      </c>
      <c r="BF7" s="31">
        <v>3</v>
      </c>
      <c r="BG7" s="4">
        <v>4</v>
      </c>
      <c r="BH7" s="4">
        <v>6</v>
      </c>
      <c r="BI7" s="3">
        <v>3</v>
      </c>
      <c r="BJ7" s="4">
        <v>17</v>
      </c>
      <c r="BK7" s="4">
        <v>8.5</v>
      </c>
      <c r="BN7" s="31">
        <v>3</v>
      </c>
      <c r="BO7" s="4">
        <v>0.2</v>
      </c>
      <c r="BP7" s="3">
        <v>3</v>
      </c>
      <c r="BQ7" s="4">
        <v>-0.33333333333333331</v>
      </c>
    </row>
    <row r="8" spans="1:69" ht="14.45" x14ac:dyDescent="0.3">
      <c r="B8" s="31">
        <v>4</v>
      </c>
      <c r="C8" s="4">
        <v>18.5</v>
      </c>
      <c r="D8" s="4">
        <v>22.5</v>
      </c>
      <c r="E8" s="3">
        <v>4</v>
      </c>
      <c r="F8" s="4">
        <v>15</v>
      </c>
      <c r="G8" s="4">
        <v>25.5</v>
      </c>
      <c r="J8" s="31">
        <v>4</v>
      </c>
      <c r="K8" s="4">
        <v>9.7560975609756101E-2</v>
      </c>
      <c r="L8" s="3">
        <v>4</v>
      </c>
      <c r="M8" s="4">
        <v>0.25925925925925924</v>
      </c>
      <c r="P8" s="31">
        <v>4</v>
      </c>
      <c r="Q8" s="4">
        <v>12.5</v>
      </c>
      <c r="R8" s="4">
        <v>17.5</v>
      </c>
      <c r="S8" s="1">
        <v>4</v>
      </c>
      <c r="T8" s="4">
        <v>7</v>
      </c>
      <c r="U8" s="4">
        <v>9</v>
      </c>
      <c r="X8" s="31">
        <v>4</v>
      </c>
      <c r="Y8" s="4">
        <v>0.16666666666666666</v>
      </c>
      <c r="Z8" s="1">
        <v>4</v>
      </c>
      <c r="AA8" s="4">
        <v>0.125</v>
      </c>
      <c r="AD8" s="31">
        <v>4</v>
      </c>
      <c r="AE8" s="4">
        <v>14</v>
      </c>
      <c r="AF8" s="4">
        <v>20.5</v>
      </c>
      <c r="AG8" s="3">
        <v>4</v>
      </c>
      <c r="AH8" s="4">
        <v>10</v>
      </c>
      <c r="AI8" s="4">
        <v>13</v>
      </c>
      <c r="AL8" s="31">
        <v>4</v>
      </c>
      <c r="AM8" s="4">
        <v>0.18840579710144928</v>
      </c>
      <c r="AN8" s="3">
        <v>4</v>
      </c>
      <c r="AO8" s="4">
        <v>0.13043478260869565</v>
      </c>
      <c r="AR8" s="31">
        <v>4</v>
      </c>
      <c r="AS8" s="4">
        <v>9</v>
      </c>
      <c r="AT8" s="4">
        <v>18.5</v>
      </c>
      <c r="AU8" s="3">
        <v>4</v>
      </c>
      <c r="AV8" s="4">
        <v>9</v>
      </c>
      <c r="AW8" s="4">
        <v>16</v>
      </c>
      <c r="AX8" s="34"/>
      <c r="AZ8" s="31">
        <v>4</v>
      </c>
      <c r="BA8" s="4">
        <v>0.34545454545454546</v>
      </c>
      <c r="BB8" s="3">
        <v>4</v>
      </c>
      <c r="BC8" s="4">
        <v>0.28000000000000003</v>
      </c>
      <c r="BF8" s="31">
        <v>4</v>
      </c>
      <c r="BG8" s="4">
        <v>4.5</v>
      </c>
      <c r="BH8" s="4">
        <v>17</v>
      </c>
      <c r="BI8" s="3">
        <v>4</v>
      </c>
      <c r="BJ8" s="4">
        <v>11.5</v>
      </c>
      <c r="BK8" s="4">
        <v>21</v>
      </c>
      <c r="BN8" s="31">
        <v>4</v>
      </c>
      <c r="BO8" s="4">
        <v>0.58139534883720934</v>
      </c>
      <c r="BP8" s="3">
        <v>4</v>
      </c>
      <c r="BQ8" s="4">
        <v>0.29230769230769232</v>
      </c>
    </row>
    <row r="9" spans="1:69" ht="14.45" x14ac:dyDescent="0.3">
      <c r="B9" s="31">
        <v>5</v>
      </c>
      <c r="C9" s="4">
        <v>7.5</v>
      </c>
      <c r="D9" s="4">
        <v>20</v>
      </c>
      <c r="E9" s="3">
        <v>5</v>
      </c>
      <c r="F9" s="4">
        <v>23</v>
      </c>
      <c r="G9" s="4">
        <v>24</v>
      </c>
      <c r="J9" s="31">
        <v>5</v>
      </c>
      <c r="K9" s="4">
        <v>0.45454545454545453</v>
      </c>
      <c r="L9" s="3">
        <v>5</v>
      </c>
      <c r="M9" s="4">
        <v>2.1276595744680851E-2</v>
      </c>
      <c r="P9" s="31">
        <v>5</v>
      </c>
      <c r="Q9" s="4">
        <v>22.5</v>
      </c>
      <c r="R9" s="4">
        <v>22.5</v>
      </c>
      <c r="S9" s="1">
        <v>5</v>
      </c>
      <c r="T9" s="4">
        <v>15</v>
      </c>
      <c r="U9" s="4">
        <v>28</v>
      </c>
      <c r="X9" s="31">
        <v>5</v>
      </c>
      <c r="Y9" s="4">
        <v>0</v>
      </c>
      <c r="Z9" s="1">
        <v>5</v>
      </c>
      <c r="AA9" s="4">
        <v>0.30232558139534882</v>
      </c>
      <c r="AD9" s="31">
        <v>5</v>
      </c>
      <c r="AE9" s="4">
        <v>17.5</v>
      </c>
      <c r="AF9" s="4">
        <v>28.5</v>
      </c>
      <c r="AG9" s="3">
        <v>5</v>
      </c>
      <c r="AH9" s="4">
        <v>4.5</v>
      </c>
      <c r="AI9" s="4">
        <v>11</v>
      </c>
      <c r="AL9" s="31">
        <v>5</v>
      </c>
      <c r="AM9" s="4">
        <v>0.2391304347826087</v>
      </c>
      <c r="AN9" s="3">
        <v>5</v>
      </c>
      <c r="AO9" s="4">
        <v>0.41935483870967744</v>
      </c>
      <c r="AR9" s="31">
        <v>5</v>
      </c>
      <c r="AS9" s="4">
        <v>11</v>
      </c>
      <c r="AT9" s="4">
        <v>28.5</v>
      </c>
      <c r="AU9" s="3">
        <v>5</v>
      </c>
      <c r="AV9" s="4">
        <v>24.5</v>
      </c>
      <c r="AW9" s="4">
        <v>22.5</v>
      </c>
      <c r="AX9" s="34"/>
      <c r="AZ9" s="31">
        <v>5</v>
      </c>
      <c r="BA9" s="4">
        <v>0.44303797468354428</v>
      </c>
      <c r="BB9" s="3">
        <v>5</v>
      </c>
      <c r="BC9" s="4">
        <v>-4.2553191489361701E-2</v>
      </c>
      <c r="BF9" s="31">
        <v>5</v>
      </c>
      <c r="BG9" s="4">
        <v>1</v>
      </c>
      <c r="BH9" s="4">
        <v>3.5</v>
      </c>
      <c r="BI9" s="3">
        <v>5</v>
      </c>
      <c r="BJ9" s="4">
        <v>7</v>
      </c>
      <c r="BK9" s="4">
        <v>18</v>
      </c>
      <c r="BN9" s="31">
        <v>5</v>
      </c>
      <c r="BO9" s="4">
        <v>-0.23809523809523808</v>
      </c>
      <c r="BP9" s="3">
        <v>5</v>
      </c>
      <c r="BQ9" s="4">
        <v>0.44</v>
      </c>
    </row>
    <row r="10" spans="1:69" ht="14.45" x14ac:dyDescent="0.3">
      <c r="B10" s="31">
        <v>6</v>
      </c>
      <c r="C10" s="4">
        <v>14.5</v>
      </c>
      <c r="D10" s="4">
        <v>23</v>
      </c>
      <c r="E10" s="3">
        <v>6</v>
      </c>
      <c r="F10" s="4">
        <v>13</v>
      </c>
      <c r="G10" s="4">
        <v>30</v>
      </c>
      <c r="J10" s="31">
        <v>6</v>
      </c>
      <c r="K10" s="4">
        <v>0.22666666666666666</v>
      </c>
      <c r="L10" s="3">
        <v>6</v>
      </c>
      <c r="M10" s="4">
        <v>0.39534883720930231</v>
      </c>
      <c r="P10" s="31">
        <v>6</v>
      </c>
      <c r="Q10" s="4">
        <v>22.5</v>
      </c>
      <c r="R10" s="4">
        <v>34.5</v>
      </c>
      <c r="S10" s="1">
        <v>6</v>
      </c>
      <c r="T10" s="4">
        <v>15</v>
      </c>
      <c r="U10" s="4">
        <v>43.5</v>
      </c>
      <c r="X10" s="31">
        <v>6</v>
      </c>
      <c r="Y10" s="4">
        <v>0.21052631578947367</v>
      </c>
      <c r="Z10" s="1">
        <v>6</v>
      </c>
      <c r="AA10" s="4">
        <v>0.48717948717948717</v>
      </c>
      <c r="AD10" s="31">
        <v>6</v>
      </c>
      <c r="AE10" s="4">
        <v>15</v>
      </c>
      <c r="AF10" s="4">
        <v>23.5</v>
      </c>
      <c r="AG10" s="3">
        <v>6</v>
      </c>
      <c r="AH10" s="4">
        <v>17.5</v>
      </c>
      <c r="AI10" s="4">
        <v>21</v>
      </c>
      <c r="AL10" s="31">
        <v>6</v>
      </c>
      <c r="AM10" s="4">
        <v>0.22077922077922077</v>
      </c>
      <c r="AN10" s="3">
        <v>6</v>
      </c>
      <c r="AO10" s="4">
        <v>9.0909090909090912E-2</v>
      </c>
      <c r="AR10" s="31">
        <v>6</v>
      </c>
      <c r="AS10" s="4">
        <v>11.5</v>
      </c>
      <c r="AT10" s="4">
        <v>22</v>
      </c>
      <c r="AU10" s="3">
        <v>6</v>
      </c>
      <c r="AV10" s="4">
        <v>16</v>
      </c>
      <c r="AW10" s="4">
        <v>15.5</v>
      </c>
      <c r="AX10" s="34"/>
      <c r="AZ10" s="31">
        <v>6</v>
      </c>
      <c r="BA10" s="4">
        <v>0.31343283582089554</v>
      </c>
      <c r="BB10" s="3">
        <v>6</v>
      </c>
      <c r="BC10" s="4">
        <v>-1.5873015873015872E-2</v>
      </c>
      <c r="BF10" s="31">
        <v>6</v>
      </c>
      <c r="BG10" s="4">
        <v>6.5</v>
      </c>
      <c r="BH10" s="4">
        <v>4</v>
      </c>
      <c r="BI10" s="3">
        <v>6</v>
      </c>
      <c r="BJ10" s="4">
        <v>12</v>
      </c>
      <c r="BK10" s="4">
        <v>12.5</v>
      </c>
      <c r="BN10" s="31">
        <v>6</v>
      </c>
      <c r="BO10" s="4">
        <v>1</v>
      </c>
      <c r="BP10" s="3">
        <v>6</v>
      </c>
      <c r="BQ10" s="4">
        <v>2.0408163265306121E-2</v>
      </c>
    </row>
    <row r="11" spans="1:69" ht="14.45" x14ac:dyDescent="0.3">
      <c r="B11" s="31">
        <v>7</v>
      </c>
      <c r="C11" s="4">
        <v>16.5</v>
      </c>
      <c r="D11" s="4">
        <v>16</v>
      </c>
      <c r="E11" s="3">
        <v>7</v>
      </c>
      <c r="F11" s="4">
        <v>13</v>
      </c>
      <c r="G11" s="4">
        <v>19</v>
      </c>
      <c r="J11" s="31">
        <v>7</v>
      </c>
      <c r="K11" s="4">
        <v>-1.5384615384615385E-2</v>
      </c>
      <c r="L11" s="3">
        <v>7</v>
      </c>
      <c r="M11" s="4">
        <v>0.1875</v>
      </c>
      <c r="P11" s="31">
        <v>7</v>
      </c>
      <c r="Q11" s="4">
        <v>9</v>
      </c>
      <c r="R11" s="4">
        <v>15.5</v>
      </c>
      <c r="S11" s="1">
        <v>7</v>
      </c>
      <c r="T11" s="4">
        <v>17</v>
      </c>
      <c r="U11" s="4">
        <v>21</v>
      </c>
      <c r="X11" s="31">
        <v>7</v>
      </c>
      <c r="Y11" s="4">
        <v>0.26530612244897961</v>
      </c>
      <c r="Z11" s="1">
        <v>7</v>
      </c>
      <c r="AA11" s="4">
        <v>0.10526315789473684</v>
      </c>
      <c r="AD11" s="31">
        <v>7</v>
      </c>
      <c r="AE11" s="4">
        <v>10</v>
      </c>
      <c r="AF11" s="4">
        <v>10.5</v>
      </c>
      <c r="AG11" s="3">
        <v>7</v>
      </c>
      <c r="AH11" s="4">
        <v>10.5</v>
      </c>
      <c r="AI11" s="4">
        <v>12</v>
      </c>
      <c r="AL11" s="31">
        <v>7</v>
      </c>
      <c r="AM11" s="4">
        <v>2.4390243902439025E-2</v>
      </c>
      <c r="AN11" s="3">
        <v>7</v>
      </c>
      <c r="AO11" s="4">
        <v>6.6666666666666666E-2</v>
      </c>
      <c r="AR11" s="31">
        <v>7</v>
      </c>
      <c r="AS11" s="4">
        <v>11.5</v>
      </c>
      <c r="AT11" s="4">
        <v>11.5</v>
      </c>
      <c r="AU11" s="3">
        <v>7</v>
      </c>
      <c r="AV11" s="4">
        <v>23</v>
      </c>
      <c r="AW11" s="4">
        <v>17.5</v>
      </c>
      <c r="AX11" s="34"/>
      <c r="AZ11" s="31">
        <v>7</v>
      </c>
      <c r="BA11" s="4">
        <v>0</v>
      </c>
      <c r="BB11" s="3">
        <v>7</v>
      </c>
      <c r="BC11" s="4">
        <v>-0.13580246913580246</v>
      </c>
      <c r="BF11" s="31">
        <v>7</v>
      </c>
      <c r="BG11" s="4">
        <v>0</v>
      </c>
      <c r="BH11" s="4">
        <v>6</v>
      </c>
      <c r="BI11" s="3">
        <v>7</v>
      </c>
      <c r="BJ11" s="4">
        <v>9</v>
      </c>
      <c r="BK11" s="4">
        <v>13</v>
      </c>
      <c r="BN11" s="31">
        <v>7</v>
      </c>
      <c r="BO11" s="4">
        <v>1</v>
      </c>
      <c r="BP11" s="3">
        <v>7</v>
      </c>
      <c r="BQ11" s="4">
        <v>0.18181818181818182</v>
      </c>
    </row>
    <row r="12" spans="1:69" ht="14.45" x14ac:dyDescent="0.3">
      <c r="B12" s="31">
        <v>8</v>
      </c>
      <c r="C12" s="5">
        <v>2.5</v>
      </c>
      <c r="D12" s="5">
        <v>8</v>
      </c>
      <c r="E12" s="3">
        <v>8</v>
      </c>
      <c r="F12" s="4">
        <v>6.5</v>
      </c>
      <c r="G12" s="4">
        <v>14.5</v>
      </c>
      <c r="J12" s="31">
        <v>8</v>
      </c>
      <c r="K12" s="4">
        <v>0.52380952380952384</v>
      </c>
      <c r="L12" s="3">
        <v>8</v>
      </c>
      <c r="M12" s="4">
        <v>0.38095238095238093</v>
      </c>
      <c r="P12" s="31">
        <v>8</v>
      </c>
      <c r="Q12" s="4">
        <v>13.5</v>
      </c>
      <c r="R12" s="4">
        <v>24</v>
      </c>
      <c r="S12" s="1">
        <v>8</v>
      </c>
      <c r="T12" s="4">
        <v>3.5</v>
      </c>
      <c r="U12" s="4">
        <v>21</v>
      </c>
      <c r="X12" s="31">
        <v>8</v>
      </c>
      <c r="Y12" s="4">
        <v>0.28000000000000003</v>
      </c>
      <c r="Z12" s="1">
        <v>8</v>
      </c>
      <c r="AA12" s="4">
        <v>0.7142857142857143</v>
      </c>
      <c r="AD12" s="31">
        <v>8</v>
      </c>
      <c r="AE12" s="4">
        <v>11.5</v>
      </c>
      <c r="AF12" s="4">
        <v>25</v>
      </c>
      <c r="AG12" s="3">
        <v>8</v>
      </c>
      <c r="AH12" s="4">
        <v>18.5</v>
      </c>
      <c r="AI12" s="4">
        <v>16.5</v>
      </c>
      <c r="AL12" s="31">
        <v>8</v>
      </c>
      <c r="AM12" s="4">
        <v>0.36986301369863012</v>
      </c>
      <c r="AN12" s="3">
        <v>8</v>
      </c>
      <c r="AO12" s="4">
        <v>-5.7142857142857141E-2</v>
      </c>
      <c r="AR12" s="31">
        <v>8</v>
      </c>
      <c r="AS12" s="9">
        <v>17</v>
      </c>
      <c r="AT12" s="9">
        <v>22.5</v>
      </c>
      <c r="AU12" s="3">
        <v>8</v>
      </c>
      <c r="AV12" s="4">
        <v>20</v>
      </c>
      <c r="AW12" s="4">
        <v>17</v>
      </c>
      <c r="AX12" s="34"/>
      <c r="AZ12" s="31">
        <v>8</v>
      </c>
      <c r="BA12" s="4">
        <v>0.13924050632911392</v>
      </c>
      <c r="BB12" s="3">
        <v>8</v>
      </c>
      <c r="BC12" s="4">
        <v>-8.1081081081081086E-2</v>
      </c>
      <c r="BF12" s="31">
        <v>8</v>
      </c>
      <c r="BG12" s="9">
        <v>8</v>
      </c>
      <c r="BH12" s="9">
        <v>23</v>
      </c>
      <c r="BI12" s="3">
        <v>8</v>
      </c>
      <c r="BJ12" s="4">
        <v>9</v>
      </c>
      <c r="BK12" s="4">
        <v>6.5</v>
      </c>
      <c r="BN12" s="31">
        <v>8</v>
      </c>
      <c r="BO12" s="4">
        <v>0.4838709677419355</v>
      </c>
      <c r="BP12" s="3">
        <v>8</v>
      </c>
      <c r="BQ12" s="4">
        <v>-0.16129032258064516</v>
      </c>
    </row>
    <row r="13" spans="1:69" ht="14.45" x14ac:dyDescent="0.3">
      <c r="B13" s="31">
        <v>9</v>
      </c>
      <c r="C13" s="4">
        <v>11.5</v>
      </c>
      <c r="D13" s="4">
        <v>24.5</v>
      </c>
      <c r="E13" s="3">
        <v>9</v>
      </c>
      <c r="F13" s="4">
        <v>13.5</v>
      </c>
      <c r="G13" s="4">
        <v>25</v>
      </c>
      <c r="J13" s="31">
        <v>9</v>
      </c>
      <c r="K13" s="4">
        <v>0.3611111111111111</v>
      </c>
      <c r="L13" s="3">
        <v>9</v>
      </c>
      <c r="M13" s="4">
        <v>0.29870129870129869</v>
      </c>
      <c r="P13" s="31">
        <v>9</v>
      </c>
      <c r="Q13" s="4">
        <v>17</v>
      </c>
      <c r="R13" s="4">
        <v>39</v>
      </c>
      <c r="S13" s="1">
        <v>9</v>
      </c>
      <c r="T13" s="4">
        <v>8.5</v>
      </c>
      <c r="U13" s="4">
        <v>29</v>
      </c>
      <c r="X13" s="31">
        <v>9</v>
      </c>
      <c r="Y13" s="4">
        <v>0.39285714285714285</v>
      </c>
      <c r="Z13" s="1">
        <v>9</v>
      </c>
      <c r="AA13" s="4">
        <v>0.54666666666666663</v>
      </c>
      <c r="AD13" s="31">
        <v>9</v>
      </c>
      <c r="AE13" s="4">
        <v>13</v>
      </c>
      <c r="AF13" s="4">
        <v>10.5</v>
      </c>
      <c r="AG13" s="3">
        <v>9</v>
      </c>
      <c r="AH13" s="4">
        <v>12</v>
      </c>
      <c r="AI13" s="4">
        <v>34.5</v>
      </c>
      <c r="AL13" s="31">
        <v>9</v>
      </c>
      <c r="AM13" s="4">
        <v>-0.10638297872340426</v>
      </c>
      <c r="AN13" s="3">
        <v>9</v>
      </c>
      <c r="AO13" s="4">
        <v>0.4838709677419355</v>
      </c>
      <c r="AR13" s="31">
        <v>9</v>
      </c>
      <c r="AS13" s="4">
        <v>7</v>
      </c>
      <c r="AT13" s="4">
        <v>6</v>
      </c>
      <c r="AU13" s="3">
        <v>9</v>
      </c>
      <c r="AV13" s="4">
        <v>13</v>
      </c>
      <c r="AW13" s="4">
        <v>9.5</v>
      </c>
      <c r="AX13" s="34"/>
      <c r="AZ13" s="31">
        <v>9</v>
      </c>
      <c r="BA13" s="4">
        <v>-7.6923076923076927E-2</v>
      </c>
      <c r="BB13" s="3">
        <v>9</v>
      </c>
      <c r="BC13" s="4">
        <v>-0.15555555555555556</v>
      </c>
      <c r="BF13" s="31">
        <v>9</v>
      </c>
      <c r="BG13" s="9">
        <v>4</v>
      </c>
      <c r="BH13" s="9">
        <v>6</v>
      </c>
      <c r="BI13" s="3">
        <v>9</v>
      </c>
      <c r="BJ13" s="4">
        <v>9</v>
      </c>
      <c r="BK13" s="4">
        <v>5</v>
      </c>
      <c r="BN13" s="31">
        <v>9</v>
      </c>
      <c r="BO13" s="4">
        <v>0.2</v>
      </c>
      <c r="BP13" s="3">
        <v>9</v>
      </c>
      <c r="BQ13" s="4">
        <v>-0.2857142857142857</v>
      </c>
    </row>
    <row r="14" spans="1:69" ht="14.45" x14ac:dyDescent="0.3">
      <c r="B14" s="31"/>
      <c r="C14" s="16"/>
      <c r="D14" s="16"/>
      <c r="E14" s="10">
        <v>10</v>
      </c>
      <c r="F14" s="4">
        <v>14.5</v>
      </c>
      <c r="G14" s="4">
        <v>20</v>
      </c>
      <c r="J14" s="31"/>
      <c r="K14" s="4"/>
      <c r="L14" s="10">
        <v>10</v>
      </c>
      <c r="M14" s="4">
        <v>0.15942028985507245</v>
      </c>
      <c r="P14" s="31">
        <v>10</v>
      </c>
      <c r="Q14" s="4">
        <v>14</v>
      </c>
      <c r="R14" s="4">
        <v>27.5</v>
      </c>
      <c r="S14" s="10">
        <v>10</v>
      </c>
      <c r="T14" s="4">
        <v>13</v>
      </c>
      <c r="U14" s="4">
        <v>16</v>
      </c>
      <c r="X14" s="31">
        <v>10</v>
      </c>
      <c r="Y14" s="4">
        <v>0.3253012048192771</v>
      </c>
      <c r="Z14" s="10">
        <v>10</v>
      </c>
      <c r="AA14" s="4">
        <v>0.10344827586206896</v>
      </c>
      <c r="AD14" s="31">
        <v>10</v>
      </c>
      <c r="AE14" s="4">
        <v>12</v>
      </c>
      <c r="AF14" s="4">
        <v>35.5</v>
      </c>
      <c r="AG14" s="10">
        <v>10</v>
      </c>
      <c r="AH14" s="4">
        <v>22.5</v>
      </c>
      <c r="AI14" s="4">
        <v>16</v>
      </c>
      <c r="AL14" s="31">
        <v>10</v>
      </c>
      <c r="AM14" s="4">
        <v>0.49473684210526314</v>
      </c>
      <c r="AN14" s="10">
        <v>10</v>
      </c>
      <c r="AO14" s="4">
        <v>-0.16883116883116883</v>
      </c>
      <c r="AR14" s="31">
        <v>10</v>
      </c>
      <c r="AS14" s="4">
        <v>17</v>
      </c>
      <c r="AT14" s="4">
        <v>24</v>
      </c>
      <c r="AU14" s="10">
        <v>10</v>
      </c>
      <c r="AV14" s="4">
        <v>12</v>
      </c>
      <c r="AW14" s="4">
        <v>4.5</v>
      </c>
      <c r="AX14" s="34"/>
      <c r="AZ14" s="31">
        <v>10</v>
      </c>
      <c r="BA14" s="4">
        <v>0.17073170731707318</v>
      </c>
      <c r="BB14" s="10">
        <v>10</v>
      </c>
      <c r="BC14" s="4">
        <v>-0.45454545454545453</v>
      </c>
      <c r="BF14" s="31">
        <v>10</v>
      </c>
      <c r="BG14" s="9">
        <v>6</v>
      </c>
      <c r="BH14" s="9">
        <v>7</v>
      </c>
      <c r="BI14" s="10">
        <v>10</v>
      </c>
      <c r="BJ14" s="4">
        <v>10</v>
      </c>
      <c r="BK14" s="4">
        <v>8</v>
      </c>
      <c r="BN14" s="31">
        <v>10</v>
      </c>
      <c r="BO14" s="4">
        <v>7.6923076923076927E-2</v>
      </c>
      <c r="BP14" s="10">
        <v>10</v>
      </c>
      <c r="BQ14" s="4">
        <v>-0.1111111111111111</v>
      </c>
    </row>
    <row r="15" spans="1:69" ht="14.45" x14ac:dyDescent="0.3">
      <c r="B15" s="31"/>
      <c r="C15" s="16"/>
      <c r="D15" s="16"/>
      <c r="E15" s="10">
        <v>11</v>
      </c>
      <c r="F15" s="4">
        <v>18</v>
      </c>
      <c r="G15" s="4">
        <v>40.5</v>
      </c>
      <c r="J15" s="31"/>
      <c r="K15" s="4"/>
      <c r="L15" s="10">
        <v>11</v>
      </c>
      <c r="M15" s="4">
        <v>0.38461538461538464</v>
      </c>
      <c r="P15" s="31" t="s">
        <v>18</v>
      </c>
      <c r="Q15" s="12">
        <f>AVERAGE(Q5:Q14)</f>
        <v>13.85</v>
      </c>
      <c r="R15" s="12">
        <f>AVERAGE(R5:R14)</f>
        <v>24.65</v>
      </c>
      <c r="S15" s="31" t="s">
        <v>18</v>
      </c>
      <c r="T15" s="12">
        <f>AVERAGE(T5:T14)</f>
        <v>13.65</v>
      </c>
      <c r="U15" s="12">
        <f>AVERAGE(U5:U14)</f>
        <v>22.35</v>
      </c>
      <c r="X15" s="31" t="s">
        <v>18</v>
      </c>
      <c r="Y15" s="13">
        <v>0.25230998903737067</v>
      </c>
      <c r="Z15" s="31" t="s">
        <v>18</v>
      </c>
      <c r="AA15" s="13">
        <v>0.24102866586384394</v>
      </c>
      <c r="AD15" s="31" t="s">
        <v>18</v>
      </c>
      <c r="AE15" s="12">
        <f>AVERAGE(AE5:AE14)</f>
        <v>13.25</v>
      </c>
      <c r="AF15" s="12">
        <f>AVERAGE(AF5:AF14)</f>
        <v>20.100000000000001</v>
      </c>
      <c r="AG15" s="31" t="s">
        <v>18</v>
      </c>
      <c r="AH15" s="12">
        <f>AVERAGE(AH5:AH14)</f>
        <v>13</v>
      </c>
      <c r="AI15" s="12">
        <f>AVERAGE(AI5:AI14)</f>
        <v>17.649999999999999</v>
      </c>
      <c r="AL15" s="31" t="s">
        <v>18</v>
      </c>
      <c r="AM15" s="13">
        <v>0.18015108089403245</v>
      </c>
      <c r="AN15" s="31" t="s">
        <v>18</v>
      </c>
      <c r="AO15" s="13">
        <v>0.1324645695554259</v>
      </c>
      <c r="AR15" s="31"/>
      <c r="AS15" s="9"/>
      <c r="AT15" s="9"/>
      <c r="AU15" s="10">
        <v>11</v>
      </c>
      <c r="AV15" s="4">
        <v>9.5</v>
      </c>
      <c r="AW15" s="4">
        <v>13</v>
      </c>
      <c r="AX15" s="34"/>
      <c r="AZ15" s="31"/>
      <c r="BA15" s="4"/>
      <c r="BB15" s="10">
        <v>11</v>
      </c>
      <c r="BC15" s="4">
        <v>0.15555555555555556</v>
      </c>
      <c r="BF15" s="31">
        <v>11</v>
      </c>
      <c r="BG15" s="9">
        <v>4</v>
      </c>
      <c r="BH15" s="9">
        <v>6.5</v>
      </c>
      <c r="BI15" s="10"/>
      <c r="BJ15" s="4"/>
      <c r="BK15" s="4"/>
      <c r="BN15" s="31">
        <v>11</v>
      </c>
      <c r="BO15" s="4">
        <v>0.23809523809523808</v>
      </c>
      <c r="BP15" s="10"/>
      <c r="BQ15" s="4"/>
    </row>
    <row r="16" spans="1:69" ht="14.45" x14ac:dyDescent="0.3">
      <c r="B16" s="31" t="s">
        <v>18</v>
      </c>
      <c r="C16" s="12">
        <f>AVERAGE(C5:C15)</f>
        <v>13</v>
      </c>
      <c r="D16" s="12">
        <f t="shared" ref="D16" si="0">AVERAGE(D5:D15)</f>
        <v>20.111111111111111</v>
      </c>
      <c r="E16" s="31" t="s">
        <v>18</v>
      </c>
      <c r="F16" s="12">
        <f t="shared" ref="F16:G16" si="1">AVERAGE(F5:F15)</f>
        <v>14.545454545454545</v>
      </c>
      <c r="G16" s="12">
        <f t="shared" si="1"/>
        <v>25.545454545454547</v>
      </c>
      <c r="J16" s="31" t="s">
        <v>18</v>
      </c>
      <c r="K16" s="13">
        <v>0.23541220499503851</v>
      </c>
      <c r="L16" s="31" t="s">
        <v>18</v>
      </c>
      <c r="M16" s="13">
        <v>0.27655993254473948</v>
      </c>
      <c r="P16" s="31" t="s">
        <v>4</v>
      </c>
      <c r="Q16" s="12">
        <f>STDEV(Q5:Q14)/SQRT(10)</f>
        <v>1.7623374629546222</v>
      </c>
      <c r="R16" s="12">
        <f>STDEV(R5:R14)/SQRT(10)</f>
        <v>3.5684185728570439</v>
      </c>
      <c r="S16" s="31" t="s">
        <v>4</v>
      </c>
      <c r="T16" s="12">
        <f>STDEV(T5:T14)/SQRT(10)</f>
        <v>2.636337948324869</v>
      </c>
      <c r="U16" s="12">
        <f>STDEV(U5:U14)/SQRT(10)</f>
        <v>3.3936623939992083</v>
      </c>
      <c r="X16" s="31" t="s">
        <v>4</v>
      </c>
      <c r="Y16" s="13">
        <v>6.3679155326051382E-2</v>
      </c>
      <c r="Z16" s="31" t="s">
        <v>4</v>
      </c>
      <c r="AA16" s="13">
        <v>8.2123493610111883E-2</v>
      </c>
      <c r="AD16" s="31" t="s">
        <v>4</v>
      </c>
      <c r="AE16" s="12">
        <f>STDEV(AE5:AE14)/SQRT(10)</f>
        <v>1.2253117517141867</v>
      </c>
      <c r="AF16" s="12">
        <f>STDEV(AF5:AF14)/SQRT(10)</f>
        <v>2.564501251055781</v>
      </c>
      <c r="AG16" s="31" t="s">
        <v>4</v>
      </c>
      <c r="AH16" s="12">
        <f>STDEV(AH5:AH14)/SQRT(10)</f>
        <v>1.6996731711975948</v>
      </c>
      <c r="AI16" s="12">
        <f>STDEV(AI5:AI14)/SQRT(10)</f>
        <v>2.8333823525171389</v>
      </c>
      <c r="AL16" s="31" t="s">
        <v>4</v>
      </c>
      <c r="AM16" s="13">
        <v>6.8066271135318129E-2</v>
      </c>
      <c r="AN16" s="31" t="s">
        <v>4</v>
      </c>
      <c r="AO16" s="13">
        <v>8.8845079796433774E-2</v>
      </c>
      <c r="AR16" s="31" t="s">
        <v>18</v>
      </c>
      <c r="AS16" s="12">
        <f>AVERAGE(AS5:AS15)</f>
        <v>11.6</v>
      </c>
      <c r="AT16" s="12">
        <f t="shared" ref="AT16:AW16" si="2">AVERAGE(AT5:AT15)</f>
        <v>19.100000000000001</v>
      </c>
      <c r="AU16" s="31" t="s">
        <v>18</v>
      </c>
      <c r="AV16" s="12">
        <f t="shared" si="2"/>
        <v>14.181818181818182</v>
      </c>
      <c r="AW16" s="12">
        <f t="shared" si="2"/>
        <v>13.409090909090908</v>
      </c>
      <c r="AX16" s="15"/>
      <c r="AZ16" s="31" t="s">
        <v>18</v>
      </c>
      <c r="BA16" s="13">
        <v>0.21114044002837051</v>
      </c>
      <c r="BB16" s="31" t="s">
        <v>18</v>
      </c>
      <c r="BC16" s="13">
        <v>-2.9264462198053429E-2</v>
      </c>
      <c r="BF16" s="31" t="s">
        <v>18</v>
      </c>
      <c r="BG16" s="12">
        <f>AVERAGE(BG5:BG15)</f>
        <v>5.4090909090909092</v>
      </c>
      <c r="BH16" s="12">
        <f t="shared" ref="BH16:BK16" si="3">AVERAGE(BH5:BH15)</f>
        <v>10.136363636363637</v>
      </c>
      <c r="BI16" s="31" t="s">
        <v>18</v>
      </c>
      <c r="BJ16" s="12">
        <f t="shared" si="3"/>
        <v>10.1</v>
      </c>
      <c r="BK16" s="12">
        <f t="shared" si="3"/>
        <v>11.35</v>
      </c>
      <c r="BN16" s="31" t="s">
        <v>18</v>
      </c>
      <c r="BO16" s="13">
        <v>0.3590669603012312</v>
      </c>
      <c r="BP16" s="31" t="s">
        <v>18</v>
      </c>
      <c r="BQ16" s="13">
        <v>7.9448621015441312E-3</v>
      </c>
    </row>
    <row r="17" spans="2:69" x14ac:dyDescent="0.25">
      <c r="B17" s="31" t="s">
        <v>4</v>
      </c>
      <c r="C17" s="12">
        <f>STDEV(C5:C15)/SQRT(9)</f>
        <v>2.1730674684008831</v>
      </c>
      <c r="D17" s="12">
        <f t="shared" ref="D17" si="4">STDEV(D5:D15)/SQRT(9)</f>
        <v>2.763574800690646</v>
      </c>
      <c r="E17" s="31" t="s">
        <v>4</v>
      </c>
      <c r="F17" s="12">
        <f>STDEV(F5:F15)/SQRT(11)</f>
        <v>1.4404143113804968</v>
      </c>
      <c r="G17" s="12">
        <f t="shared" ref="G17" si="5">STDEV(G5:G15)/SQRT(11)</f>
        <v>2.2355135117366269</v>
      </c>
      <c r="J17" s="31" t="s">
        <v>4</v>
      </c>
      <c r="K17" s="13">
        <v>7.7052957294319949E-2</v>
      </c>
      <c r="L17" s="31" t="s">
        <v>4</v>
      </c>
      <c r="M17" s="13">
        <v>3.8672792326764231E-2</v>
      </c>
      <c r="AR17" s="31" t="s">
        <v>4</v>
      </c>
      <c r="AS17" s="12">
        <f>STDEV(AS5:AS15)/SQRT(10)</f>
        <v>1.1075498483890769</v>
      </c>
      <c r="AT17" s="12">
        <f t="shared" ref="AT17" si="6">STDEV(AT5:AT15)/SQRT(10)</f>
        <v>2.2970996205360068</v>
      </c>
      <c r="AU17" s="31" t="s">
        <v>4</v>
      </c>
      <c r="AV17" s="12">
        <f>STDEV(AV5:AV15)/SQRT(11)</f>
        <v>1.7980705912837984</v>
      </c>
      <c r="AW17" s="12">
        <f t="shared" ref="AW17" si="7">STDEV(AW5:AW15)/SQRT(11)</f>
        <v>1.5765586541840571</v>
      </c>
      <c r="AX17" s="15"/>
      <c r="AZ17" s="31" t="s">
        <v>4</v>
      </c>
      <c r="BA17" s="13">
        <v>6.9195628629595399E-2</v>
      </c>
      <c r="BB17" s="31" t="s">
        <v>4</v>
      </c>
      <c r="BC17" s="13">
        <v>5.7263467629503198E-2</v>
      </c>
      <c r="BF17" s="31" t="s">
        <v>4</v>
      </c>
      <c r="BG17" s="12">
        <f>STDEV(BG5:BG15)/SQRT(11)</f>
        <v>1.0484147813337088</v>
      </c>
      <c r="BH17" s="12">
        <f t="shared" ref="BH17" si="8">STDEV(BH5:BH15)/SQRT(11)</f>
        <v>2.0080416840690032</v>
      </c>
      <c r="BI17" s="31" t="s">
        <v>4</v>
      </c>
      <c r="BJ17" s="12">
        <f>STDEV(BJ5:BJ15)/SQRT(10)</f>
        <v>0.96263527187957654</v>
      </c>
      <c r="BK17" s="12">
        <f t="shared" ref="BK17" si="9">STDEV(BK5:BK15)/SQRT(10)</f>
        <v>1.8574923358597684</v>
      </c>
      <c r="BN17" s="31" t="s">
        <v>4</v>
      </c>
      <c r="BO17" s="13">
        <v>0.11426856067896649</v>
      </c>
      <c r="BP17" s="31" t="s">
        <v>4</v>
      </c>
      <c r="BQ17" s="13">
        <v>8.4252181175164517E-2</v>
      </c>
    </row>
  </sheetData>
  <mergeCells count="60">
    <mergeCell ref="E2:E4"/>
    <mergeCell ref="F2:G2"/>
    <mergeCell ref="C3:D3"/>
    <mergeCell ref="F3:G3"/>
    <mergeCell ref="J1:M1"/>
    <mergeCell ref="B1:G1"/>
    <mergeCell ref="B2:B4"/>
    <mergeCell ref="C2:D2"/>
    <mergeCell ref="J2:J4"/>
    <mergeCell ref="L2:L4"/>
    <mergeCell ref="K3:K4"/>
    <mergeCell ref="M3:M4"/>
    <mergeCell ref="P1:U1"/>
    <mergeCell ref="P2:P4"/>
    <mergeCell ref="Q2:R2"/>
    <mergeCell ref="S2:S4"/>
    <mergeCell ref="T2:U2"/>
    <mergeCell ref="Q3:R3"/>
    <mergeCell ref="T3:U3"/>
    <mergeCell ref="X1:AA1"/>
    <mergeCell ref="X2:X4"/>
    <mergeCell ref="Z2:Z4"/>
    <mergeCell ref="Y3:Y4"/>
    <mergeCell ref="AA3:AA4"/>
    <mergeCell ref="AD1:AI1"/>
    <mergeCell ref="AD2:AD4"/>
    <mergeCell ref="AE2:AF2"/>
    <mergeCell ref="AG2:AG4"/>
    <mergeCell ref="AH2:AI2"/>
    <mergeCell ref="AE3:AF3"/>
    <mergeCell ref="AH3:AI3"/>
    <mergeCell ref="AL1:AO1"/>
    <mergeCell ref="AL2:AL4"/>
    <mergeCell ref="AN2:AN4"/>
    <mergeCell ref="AM3:AM4"/>
    <mergeCell ref="AO3:AO4"/>
    <mergeCell ref="AS3:AT3"/>
    <mergeCell ref="AV3:AW3"/>
    <mergeCell ref="AZ1:BC1"/>
    <mergeCell ref="AZ2:AZ4"/>
    <mergeCell ref="BB2:BB4"/>
    <mergeCell ref="BA3:BA4"/>
    <mergeCell ref="BC3:BC4"/>
    <mergeCell ref="AR1:AW1"/>
    <mergeCell ref="AR2:AR4"/>
    <mergeCell ref="AS2:AT2"/>
    <mergeCell ref="AU2:AU4"/>
    <mergeCell ref="AV2:AW2"/>
    <mergeCell ref="BF1:BK1"/>
    <mergeCell ref="BF2:BF4"/>
    <mergeCell ref="BG2:BH2"/>
    <mergeCell ref="BI2:BI4"/>
    <mergeCell ref="BJ2:BK2"/>
    <mergeCell ref="BG3:BH3"/>
    <mergeCell ref="BJ3:BK3"/>
    <mergeCell ref="BN1:BQ1"/>
    <mergeCell ref="BN2:BN4"/>
    <mergeCell ref="BP2:BP4"/>
    <mergeCell ref="BO3:BO4"/>
    <mergeCell ref="BQ3:BQ4"/>
  </mergeCells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17"/>
  <sheetViews>
    <sheetView workbookViewId="0"/>
  </sheetViews>
  <sheetFormatPr baseColWidth="10" defaultRowHeight="15" x14ac:dyDescent="0.25"/>
  <sheetData>
    <row r="1" spans="1:39" ht="14.45" x14ac:dyDescent="0.3">
      <c r="A1" s="33" t="s">
        <v>22</v>
      </c>
      <c r="B1" s="35" t="s">
        <v>63</v>
      </c>
      <c r="C1" s="36"/>
      <c r="D1" s="36"/>
      <c r="E1" s="36"/>
      <c r="F1" s="36"/>
      <c r="G1" s="37"/>
      <c r="I1" s="33" t="s">
        <v>64</v>
      </c>
      <c r="J1" s="35" t="s">
        <v>63</v>
      </c>
      <c r="K1" s="36"/>
      <c r="L1" s="36"/>
      <c r="M1" s="36"/>
      <c r="N1" s="36"/>
      <c r="O1" s="37"/>
      <c r="Q1" s="33" t="s">
        <v>65</v>
      </c>
      <c r="R1" s="35" t="s">
        <v>63</v>
      </c>
      <c r="S1" s="36"/>
      <c r="T1" s="36"/>
      <c r="U1" s="36"/>
      <c r="V1" s="36"/>
      <c r="W1" s="37"/>
      <c r="X1" s="32"/>
      <c r="Y1" s="33" t="s">
        <v>66</v>
      </c>
      <c r="Z1" s="35" t="s">
        <v>63</v>
      </c>
      <c r="AA1" s="36"/>
      <c r="AB1" s="36"/>
      <c r="AC1" s="36"/>
      <c r="AD1" s="36"/>
      <c r="AE1" s="37"/>
      <c r="AG1" s="33" t="s">
        <v>67</v>
      </c>
      <c r="AH1" s="35" t="s">
        <v>63</v>
      </c>
      <c r="AI1" s="36"/>
      <c r="AJ1" s="36"/>
      <c r="AK1" s="36"/>
      <c r="AL1" s="36"/>
      <c r="AM1" s="37"/>
    </row>
    <row r="2" spans="1:39" x14ac:dyDescent="0.25">
      <c r="B2" s="38" t="s">
        <v>15</v>
      </c>
      <c r="C2" s="35" t="s">
        <v>5</v>
      </c>
      <c r="D2" s="37"/>
      <c r="E2" s="39" t="s">
        <v>15</v>
      </c>
      <c r="F2" s="35" t="s">
        <v>10</v>
      </c>
      <c r="G2" s="37"/>
      <c r="J2" s="38" t="s">
        <v>15</v>
      </c>
      <c r="K2" s="35" t="s">
        <v>6</v>
      </c>
      <c r="L2" s="37"/>
      <c r="M2" s="39" t="s">
        <v>15</v>
      </c>
      <c r="N2" s="35" t="s">
        <v>11</v>
      </c>
      <c r="O2" s="37"/>
      <c r="R2" s="38" t="s">
        <v>15</v>
      </c>
      <c r="S2" s="35" t="s">
        <v>7</v>
      </c>
      <c r="T2" s="37"/>
      <c r="U2" s="39" t="s">
        <v>15</v>
      </c>
      <c r="V2" s="35" t="s">
        <v>12</v>
      </c>
      <c r="W2" s="37"/>
      <c r="X2" s="32"/>
      <c r="Z2" s="38" t="s">
        <v>15</v>
      </c>
      <c r="AA2" s="35" t="s">
        <v>8</v>
      </c>
      <c r="AB2" s="37"/>
      <c r="AC2" s="39" t="s">
        <v>15</v>
      </c>
      <c r="AD2" s="35" t="s">
        <v>13</v>
      </c>
      <c r="AE2" s="37"/>
      <c r="AH2" s="38" t="s">
        <v>15</v>
      </c>
      <c r="AI2" s="35" t="s">
        <v>9</v>
      </c>
      <c r="AJ2" s="37"/>
      <c r="AK2" s="39" t="s">
        <v>15</v>
      </c>
      <c r="AL2" s="35" t="s">
        <v>14</v>
      </c>
      <c r="AM2" s="37"/>
    </row>
    <row r="3" spans="1:39" x14ac:dyDescent="0.25">
      <c r="B3" s="38"/>
      <c r="C3" s="41" t="s">
        <v>3</v>
      </c>
      <c r="D3" s="41"/>
      <c r="E3" s="42"/>
      <c r="F3" s="41" t="s">
        <v>3</v>
      </c>
      <c r="G3" s="41"/>
      <c r="J3" s="38"/>
      <c r="K3" s="41" t="s">
        <v>3</v>
      </c>
      <c r="L3" s="41"/>
      <c r="M3" s="42"/>
      <c r="N3" s="41" t="s">
        <v>3</v>
      </c>
      <c r="O3" s="41"/>
      <c r="R3" s="38"/>
      <c r="S3" s="41" t="s">
        <v>3</v>
      </c>
      <c r="T3" s="41"/>
      <c r="U3" s="42"/>
      <c r="V3" s="41" t="s">
        <v>3</v>
      </c>
      <c r="W3" s="41"/>
      <c r="X3" s="32"/>
      <c r="Z3" s="38"/>
      <c r="AA3" s="41" t="s">
        <v>3</v>
      </c>
      <c r="AB3" s="41"/>
      <c r="AC3" s="42"/>
      <c r="AD3" s="41" t="s">
        <v>3</v>
      </c>
      <c r="AE3" s="41"/>
      <c r="AH3" s="38"/>
      <c r="AI3" s="41" t="s">
        <v>3</v>
      </c>
      <c r="AJ3" s="41"/>
      <c r="AK3" s="42"/>
      <c r="AL3" s="41" t="s">
        <v>3</v>
      </c>
      <c r="AM3" s="41"/>
    </row>
    <row r="4" spans="1:39" x14ac:dyDescent="0.25">
      <c r="B4" s="38"/>
      <c r="C4" s="31" t="s">
        <v>16</v>
      </c>
      <c r="D4" s="31" t="s">
        <v>17</v>
      </c>
      <c r="E4" s="40"/>
      <c r="F4" s="31" t="s">
        <v>16</v>
      </c>
      <c r="G4" s="31" t="s">
        <v>17</v>
      </c>
      <c r="J4" s="38"/>
      <c r="K4" s="31" t="s">
        <v>16</v>
      </c>
      <c r="L4" s="31" t="s">
        <v>17</v>
      </c>
      <c r="M4" s="40"/>
      <c r="N4" s="31" t="s">
        <v>16</v>
      </c>
      <c r="O4" s="31" t="s">
        <v>17</v>
      </c>
      <c r="R4" s="38"/>
      <c r="S4" s="31" t="s">
        <v>16</v>
      </c>
      <c r="T4" s="31" t="s">
        <v>17</v>
      </c>
      <c r="U4" s="40"/>
      <c r="V4" s="31" t="s">
        <v>16</v>
      </c>
      <c r="W4" s="31" t="s">
        <v>17</v>
      </c>
      <c r="X4" s="32"/>
      <c r="Z4" s="38"/>
      <c r="AA4" s="31" t="s">
        <v>16</v>
      </c>
      <c r="AB4" s="31" t="s">
        <v>17</v>
      </c>
      <c r="AC4" s="40"/>
      <c r="AD4" s="31" t="s">
        <v>16</v>
      </c>
      <c r="AE4" s="31" t="s">
        <v>17</v>
      </c>
      <c r="AH4" s="38"/>
      <c r="AI4" s="31" t="s">
        <v>16</v>
      </c>
      <c r="AJ4" s="31" t="s">
        <v>17</v>
      </c>
      <c r="AK4" s="40"/>
      <c r="AL4" s="31" t="s">
        <v>16</v>
      </c>
      <c r="AM4" s="31" t="s">
        <v>17</v>
      </c>
    </row>
    <row r="5" spans="1:39" ht="14.45" x14ac:dyDescent="0.3">
      <c r="B5" s="31">
        <v>1</v>
      </c>
      <c r="C5" s="4">
        <v>18</v>
      </c>
      <c r="D5" s="4">
        <v>20</v>
      </c>
      <c r="E5" s="3">
        <v>1</v>
      </c>
      <c r="F5" s="4">
        <v>13</v>
      </c>
      <c r="G5" s="4">
        <v>21.5</v>
      </c>
      <c r="J5" s="31">
        <v>1</v>
      </c>
      <c r="K5" s="4">
        <v>30</v>
      </c>
      <c r="L5" s="4">
        <v>24</v>
      </c>
      <c r="M5" s="3">
        <v>1</v>
      </c>
      <c r="N5" s="4">
        <v>34</v>
      </c>
      <c r="O5" s="4">
        <v>38</v>
      </c>
      <c r="R5" s="31">
        <v>1</v>
      </c>
      <c r="S5" s="4">
        <v>25</v>
      </c>
      <c r="T5" s="4">
        <v>13</v>
      </c>
      <c r="U5" s="3">
        <v>1</v>
      </c>
      <c r="V5" s="4">
        <v>23</v>
      </c>
      <c r="W5" s="4">
        <v>21</v>
      </c>
      <c r="X5" s="34"/>
      <c r="Z5" s="31">
        <v>1</v>
      </c>
      <c r="AA5" s="4">
        <v>29</v>
      </c>
      <c r="AB5" s="4">
        <v>31</v>
      </c>
      <c r="AC5" s="3">
        <v>1</v>
      </c>
      <c r="AD5" s="4">
        <v>32</v>
      </c>
      <c r="AE5" s="4">
        <v>31</v>
      </c>
      <c r="AH5" s="31">
        <v>1</v>
      </c>
      <c r="AI5" s="4">
        <v>20</v>
      </c>
      <c r="AJ5" s="4">
        <v>29</v>
      </c>
      <c r="AK5" s="3">
        <v>1</v>
      </c>
      <c r="AL5" s="4">
        <v>22</v>
      </c>
      <c r="AM5" s="2">
        <v>28</v>
      </c>
    </row>
    <row r="6" spans="1:39" ht="14.45" x14ac:dyDescent="0.3">
      <c r="B6" s="31">
        <v>2</v>
      </c>
      <c r="C6" s="4">
        <v>15</v>
      </c>
      <c r="D6" s="4">
        <v>19</v>
      </c>
      <c r="E6" s="3">
        <v>2</v>
      </c>
      <c r="F6" s="4">
        <v>29.5</v>
      </c>
      <c r="G6" s="4">
        <v>12.5</v>
      </c>
      <c r="J6" s="31">
        <v>2</v>
      </c>
      <c r="K6" s="4">
        <v>36</v>
      </c>
      <c r="L6" s="4">
        <v>21</v>
      </c>
      <c r="M6" s="3">
        <v>2</v>
      </c>
      <c r="N6" s="4">
        <v>59</v>
      </c>
      <c r="O6" s="4">
        <v>35</v>
      </c>
      <c r="R6" s="31">
        <v>2</v>
      </c>
      <c r="S6" s="4">
        <v>20</v>
      </c>
      <c r="T6" s="4">
        <v>22</v>
      </c>
      <c r="U6" s="3">
        <v>2</v>
      </c>
      <c r="V6" s="4">
        <v>11</v>
      </c>
      <c r="W6" s="4">
        <v>23</v>
      </c>
      <c r="X6" s="34"/>
      <c r="Z6" s="31">
        <v>2</v>
      </c>
      <c r="AA6" s="4">
        <v>45</v>
      </c>
      <c r="AB6" s="4">
        <v>28</v>
      </c>
      <c r="AC6" s="3">
        <v>2</v>
      </c>
      <c r="AD6" s="4">
        <v>56</v>
      </c>
      <c r="AE6" s="4">
        <v>33</v>
      </c>
      <c r="AH6" s="31">
        <v>2</v>
      </c>
      <c r="AI6" s="4">
        <v>21</v>
      </c>
      <c r="AJ6" s="4">
        <v>27</v>
      </c>
      <c r="AK6" s="3">
        <v>2</v>
      </c>
      <c r="AL6" s="4">
        <v>29</v>
      </c>
      <c r="AM6" s="2">
        <v>39</v>
      </c>
    </row>
    <row r="7" spans="1:39" ht="14.45" x14ac:dyDescent="0.3">
      <c r="B7" s="31">
        <v>3</v>
      </c>
      <c r="C7" s="4">
        <v>22</v>
      </c>
      <c r="D7" s="4">
        <v>19</v>
      </c>
      <c r="E7" s="3">
        <v>3</v>
      </c>
      <c r="F7" s="15">
        <v>50</v>
      </c>
      <c r="G7" s="9">
        <v>37.5</v>
      </c>
      <c r="J7" s="31">
        <v>3</v>
      </c>
      <c r="K7" s="4">
        <v>35</v>
      </c>
      <c r="L7" s="4">
        <v>24</v>
      </c>
      <c r="M7" s="3">
        <v>3</v>
      </c>
      <c r="N7" s="4">
        <v>62</v>
      </c>
      <c r="O7" s="4">
        <v>47</v>
      </c>
      <c r="R7" s="31">
        <v>3</v>
      </c>
      <c r="S7" s="4">
        <v>11</v>
      </c>
      <c r="T7" s="4">
        <v>15</v>
      </c>
      <c r="U7" s="3">
        <v>3</v>
      </c>
      <c r="V7" s="4">
        <v>21</v>
      </c>
      <c r="W7" s="4">
        <v>19</v>
      </c>
      <c r="X7" s="34"/>
      <c r="Z7" s="31">
        <v>3</v>
      </c>
      <c r="AA7" s="4">
        <v>27</v>
      </c>
      <c r="AB7" s="4">
        <v>50</v>
      </c>
      <c r="AC7" s="3">
        <v>3</v>
      </c>
      <c r="AD7" s="4">
        <v>37</v>
      </c>
      <c r="AE7" s="4">
        <v>21</v>
      </c>
      <c r="AH7" s="31">
        <v>3</v>
      </c>
      <c r="AI7" s="4">
        <v>15</v>
      </c>
      <c r="AJ7" s="4">
        <v>14</v>
      </c>
      <c r="AK7" s="3">
        <v>3</v>
      </c>
      <c r="AL7" s="4">
        <v>32</v>
      </c>
      <c r="AM7" s="2">
        <v>24</v>
      </c>
    </row>
    <row r="8" spans="1:39" ht="14.45" x14ac:dyDescent="0.3">
      <c r="B8" s="31">
        <v>4</v>
      </c>
      <c r="C8" s="4">
        <v>24</v>
      </c>
      <c r="D8" s="4">
        <v>30</v>
      </c>
      <c r="E8" s="3">
        <v>4</v>
      </c>
      <c r="F8" s="4">
        <v>17</v>
      </c>
      <c r="G8" s="4">
        <v>32.5</v>
      </c>
      <c r="J8" s="31">
        <v>4</v>
      </c>
      <c r="K8" s="4">
        <v>14</v>
      </c>
      <c r="L8" s="4">
        <v>23</v>
      </c>
      <c r="M8" s="3">
        <v>4</v>
      </c>
      <c r="N8" s="4">
        <v>32</v>
      </c>
      <c r="O8" s="4">
        <v>22</v>
      </c>
      <c r="R8" s="31">
        <v>4</v>
      </c>
      <c r="S8" s="4">
        <v>20</v>
      </c>
      <c r="T8" s="4">
        <v>24</v>
      </c>
      <c r="U8" s="3">
        <v>4</v>
      </c>
      <c r="V8" s="4">
        <v>15</v>
      </c>
      <c r="W8" s="4">
        <v>18</v>
      </c>
      <c r="X8" s="34"/>
      <c r="Z8" s="31">
        <v>4</v>
      </c>
      <c r="AA8" s="4">
        <v>31</v>
      </c>
      <c r="AB8" s="4">
        <v>28</v>
      </c>
      <c r="AC8" s="3">
        <v>4</v>
      </c>
      <c r="AD8" s="4">
        <v>20</v>
      </c>
      <c r="AE8" s="6">
        <v>24</v>
      </c>
      <c r="AH8" s="31">
        <v>4</v>
      </c>
      <c r="AI8" s="4">
        <v>44</v>
      </c>
      <c r="AJ8" s="4">
        <v>31</v>
      </c>
      <c r="AK8" s="3">
        <v>4</v>
      </c>
      <c r="AL8" s="4">
        <v>42</v>
      </c>
      <c r="AM8" s="2">
        <v>33</v>
      </c>
    </row>
    <row r="9" spans="1:39" ht="14.45" x14ac:dyDescent="0.3">
      <c r="B9" s="31">
        <v>5</v>
      </c>
      <c r="C9" s="4">
        <v>22</v>
      </c>
      <c r="D9" s="4">
        <v>26</v>
      </c>
      <c r="E9" s="3">
        <v>5</v>
      </c>
      <c r="F9" s="4">
        <v>36.5</v>
      </c>
      <c r="G9" s="4">
        <v>27</v>
      </c>
      <c r="J9" s="31">
        <v>5</v>
      </c>
      <c r="K9" s="4">
        <v>39</v>
      </c>
      <c r="L9" s="4">
        <v>40</v>
      </c>
      <c r="M9" s="3">
        <v>5</v>
      </c>
      <c r="N9" s="4">
        <v>43</v>
      </c>
      <c r="O9" s="4">
        <v>54</v>
      </c>
      <c r="R9" s="31">
        <v>5</v>
      </c>
      <c r="S9" s="4">
        <v>28</v>
      </c>
      <c r="T9" s="4">
        <v>26</v>
      </c>
      <c r="U9" s="3">
        <v>5</v>
      </c>
      <c r="V9" s="4">
        <v>17</v>
      </c>
      <c r="W9" s="4">
        <v>18</v>
      </c>
      <c r="X9" s="34"/>
      <c r="Z9" s="31">
        <v>5</v>
      </c>
      <c r="AA9" s="4">
        <v>29</v>
      </c>
      <c r="AB9" s="4">
        <v>31</v>
      </c>
      <c r="AC9" s="3">
        <v>5</v>
      </c>
      <c r="AD9" s="4">
        <v>22</v>
      </c>
      <c r="AE9" s="4">
        <v>25</v>
      </c>
      <c r="AH9" s="31">
        <v>5</v>
      </c>
      <c r="AI9" s="4">
        <v>25</v>
      </c>
      <c r="AJ9" s="4">
        <v>25</v>
      </c>
      <c r="AK9" s="3">
        <v>5</v>
      </c>
      <c r="AL9" s="4">
        <v>28</v>
      </c>
      <c r="AM9" s="2">
        <v>28</v>
      </c>
    </row>
    <row r="10" spans="1:39" ht="14.45" x14ac:dyDescent="0.3">
      <c r="B10" s="31">
        <v>6</v>
      </c>
      <c r="C10" s="4">
        <v>23</v>
      </c>
      <c r="D10" s="4">
        <v>27</v>
      </c>
      <c r="E10" s="3">
        <v>6</v>
      </c>
      <c r="F10" s="4">
        <v>24.5</v>
      </c>
      <c r="G10" s="4">
        <v>38.5</v>
      </c>
      <c r="J10" s="31">
        <v>6</v>
      </c>
      <c r="K10" s="4">
        <v>31</v>
      </c>
      <c r="L10" s="4">
        <v>40</v>
      </c>
      <c r="M10" s="3">
        <v>6</v>
      </c>
      <c r="N10" s="4">
        <v>41</v>
      </c>
      <c r="O10" s="4">
        <v>55</v>
      </c>
      <c r="R10" s="31">
        <v>6</v>
      </c>
      <c r="S10" s="4">
        <v>31</v>
      </c>
      <c r="T10" s="4">
        <v>23</v>
      </c>
      <c r="U10" s="3">
        <v>6</v>
      </c>
      <c r="V10" s="4">
        <v>22</v>
      </c>
      <c r="W10" s="4">
        <v>20</v>
      </c>
      <c r="X10" s="34"/>
      <c r="Z10" s="31">
        <v>6</v>
      </c>
      <c r="AA10" s="4">
        <v>25</v>
      </c>
      <c r="AB10" s="4">
        <v>22</v>
      </c>
      <c r="AC10" s="3">
        <v>6</v>
      </c>
      <c r="AD10" s="4">
        <v>21</v>
      </c>
      <c r="AE10" s="4">
        <v>26</v>
      </c>
      <c r="AH10" s="31">
        <v>6</v>
      </c>
      <c r="AI10" s="4">
        <v>45</v>
      </c>
      <c r="AJ10" s="4">
        <v>38</v>
      </c>
      <c r="AK10" s="3">
        <v>6</v>
      </c>
      <c r="AL10" s="4">
        <v>18</v>
      </c>
      <c r="AM10" s="2">
        <v>26</v>
      </c>
    </row>
    <row r="11" spans="1:39" ht="14.45" x14ac:dyDescent="0.3">
      <c r="B11" s="31">
        <v>7</v>
      </c>
      <c r="C11" s="4">
        <v>29.5</v>
      </c>
      <c r="D11" s="4">
        <v>32</v>
      </c>
      <c r="E11" s="3">
        <v>7</v>
      </c>
      <c r="F11" s="4">
        <v>13</v>
      </c>
      <c r="G11" s="4">
        <v>24</v>
      </c>
      <c r="J11" s="31">
        <v>7</v>
      </c>
      <c r="K11" s="4">
        <v>24</v>
      </c>
      <c r="L11" s="4">
        <v>36</v>
      </c>
      <c r="M11" s="3">
        <v>7</v>
      </c>
      <c r="N11" s="4">
        <v>34</v>
      </c>
      <c r="O11" s="4">
        <v>48</v>
      </c>
      <c r="R11" s="31">
        <v>7</v>
      </c>
      <c r="S11" s="4">
        <v>20</v>
      </c>
      <c r="T11" s="4">
        <v>18</v>
      </c>
      <c r="U11" s="3">
        <v>7</v>
      </c>
      <c r="V11" s="4">
        <v>13</v>
      </c>
      <c r="W11" s="4">
        <v>29</v>
      </c>
      <c r="X11" s="34"/>
      <c r="Z11" s="31">
        <v>7</v>
      </c>
      <c r="AA11" s="4">
        <v>21</v>
      </c>
      <c r="AB11" s="4">
        <v>23</v>
      </c>
      <c r="AC11" s="3">
        <v>7</v>
      </c>
      <c r="AD11" s="4">
        <v>24</v>
      </c>
      <c r="AE11" s="4">
        <v>28</v>
      </c>
      <c r="AH11" s="31">
        <v>7</v>
      </c>
      <c r="AI11" s="4">
        <v>18</v>
      </c>
      <c r="AJ11" s="4">
        <v>7</v>
      </c>
      <c r="AK11" s="3">
        <v>7</v>
      </c>
      <c r="AL11" s="4">
        <v>24</v>
      </c>
      <c r="AM11" s="2">
        <v>39</v>
      </c>
    </row>
    <row r="12" spans="1:39" ht="14.45" x14ac:dyDescent="0.3">
      <c r="B12" s="31">
        <v>8</v>
      </c>
      <c r="C12" s="5">
        <v>15</v>
      </c>
      <c r="D12" s="5">
        <v>17</v>
      </c>
      <c r="E12" s="3">
        <v>8</v>
      </c>
      <c r="F12" s="4">
        <v>17.5</v>
      </c>
      <c r="G12" s="4">
        <v>20.5</v>
      </c>
      <c r="J12" s="31">
        <v>8</v>
      </c>
      <c r="K12" s="4">
        <v>66</v>
      </c>
      <c r="L12" s="4">
        <v>67</v>
      </c>
      <c r="M12" s="3">
        <v>8</v>
      </c>
      <c r="N12" s="4">
        <v>23</v>
      </c>
      <c r="O12" s="4">
        <v>12</v>
      </c>
      <c r="R12" s="31">
        <v>8</v>
      </c>
      <c r="S12" s="4">
        <v>17</v>
      </c>
      <c r="T12" s="4">
        <v>20</v>
      </c>
      <c r="U12" s="3">
        <v>8</v>
      </c>
      <c r="V12" s="4">
        <v>22</v>
      </c>
      <c r="W12" s="4">
        <v>10</v>
      </c>
      <c r="X12" s="34"/>
      <c r="Z12" s="31">
        <v>8</v>
      </c>
      <c r="AA12" s="9">
        <v>49</v>
      </c>
      <c r="AB12" s="9">
        <v>28</v>
      </c>
      <c r="AC12" s="3">
        <v>8</v>
      </c>
      <c r="AD12" s="4">
        <v>36</v>
      </c>
      <c r="AE12" s="4">
        <v>32</v>
      </c>
      <c r="AH12" s="31">
        <v>8</v>
      </c>
      <c r="AI12" s="9">
        <v>19</v>
      </c>
      <c r="AJ12" s="9">
        <v>21</v>
      </c>
      <c r="AK12" s="3">
        <v>8</v>
      </c>
      <c r="AL12" s="4">
        <v>24</v>
      </c>
      <c r="AM12" s="2">
        <v>18</v>
      </c>
    </row>
    <row r="13" spans="1:39" ht="14.45" x14ac:dyDescent="0.3">
      <c r="B13" s="31">
        <v>9</v>
      </c>
      <c r="C13" s="4">
        <v>35</v>
      </c>
      <c r="D13" s="4">
        <v>19.5</v>
      </c>
      <c r="E13" s="3">
        <v>9</v>
      </c>
      <c r="F13" s="4">
        <v>20.5</v>
      </c>
      <c r="G13" s="4">
        <v>26</v>
      </c>
      <c r="J13" s="31">
        <v>9</v>
      </c>
      <c r="K13" s="4">
        <v>26</v>
      </c>
      <c r="L13" s="4">
        <v>45</v>
      </c>
      <c r="M13" s="3">
        <v>9</v>
      </c>
      <c r="N13" s="4">
        <v>45</v>
      </c>
      <c r="O13" s="4">
        <v>53</v>
      </c>
      <c r="R13" s="31">
        <v>9</v>
      </c>
      <c r="S13" s="4">
        <v>21</v>
      </c>
      <c r="T13" s="4">
        <v>22</v>
      </c>
      <c r="U13" s="3">
        <v>9</v>
      </c>
      <c r="V13" s="4">
        <v>22</v>
      </c>
      <c r="W13" s="4">
        <v>16</v>
      </c>
      <c r="X13" s="34"/>
      <c r="Z13" s="31">
        <v>9</v>
      </c>
      <c r="AA13" s="4">
        <v>18</v>
      </c>
      <c r="AB13" s="4">
        <v>29</v>
      </c>
      <c r="AC13" s="3">
        <v>9</v>
      </c>
      <c r="AD13" s="4">
        <v>28</v>
      </c>
      <c r="AE13" s="4">
        <v>27</v>
      </c>
      <c r="AH13" s="31">
        <v>9</v>
      </c>
      <c r="AI13" s="9">
        <v>14</v>
      </c>
      <c r="AJ13" s="9">
        <v>13</v>
      </c>
      <c r="AK13" s="3">
        <v>9</v>
      </c>
      <c r="AL13" s="4">
        <v>24</v>
      </c>
      <c r="AM13" s="2">
        <v>24</v>
      </c>
    </row>
    <row r="14" spans="1:39" ht="14.45" x14ac:dyDescent="0.3">
      <c r="B14" s="31"/>
      <c r="C14" s="9"/>
      <c r="D14" s="9"/>
      <c r="E14" s="10">
        <v>10</v>
      </c>
      <c r="F14" s="4">
        <v>17</v>
      </c>
      <c r="G14" s="4">
        <v>26.5</v>
      </c>
      <c r="J14" s="31">
        <v>10</v>
      </c>
      <c r="K14" s="4">
        <v>33</v>
      </c>
      <c r="L14" s="4">
        <v>26</v>
      </c>
      <c r="M14" s="10">
        <v>10</v>
      </c>
      <c r="N14" s="4">
        <v>34</v>
      </c>
      <c r="O14" s="4">
        <v>14</v>
      </c>
      <c r="R14" s="31">
        <v>10</v>
      </c>
      <c r="S14" s="9">
        <v>19.5</v>
      </c>
      <c r="T14" s="9">
        <v>24</v>
      </c>
      <c r="U14" s="10">
        <v>10</v>
      </c>
      <c r="V14" s="4">
        <v>37</v>
      </c>
      <c r="W14" s="4">
        <v>24</v>
      </c>
      <c r="X14" s="34"/>
      <c r="Z14" s="31">
        <v>10</v>
      </c>
      <c r="AA14" s="4">
        <v>35</v>
      </c>
      <c r="AB14" s="4">
        <v>54</v>
      </c>
      <c r="AC14" s="10">
        <v>10</v>
      </c>
      <c r="AD14" s="4">
        <v>25</v>
      </c>
      <c r="AE14" s="4">
        <v>35</v>
      </c>
      <c r="AH14" s="31">
        <v>10</v>
      </c>
      <c r="AI14" s="9">
        <v>17</v>
      </c>
      <c r="AJ14" s="9">
        <v>13</v>
      </c>
      <c r="AK14" s="10">
        <v>10</v>
      </c>
      <c r="AL14" s="4">
        <v>25</v>
      </c>
      <c r="AM14" s="2">
        <v>12</v>
      </c>
    </row>
    <row r="15" spans="1:39" ht="14.45" x14ac:dyDescent="0.3">
      <c r="B15" s="31"/>
      <c r="C15" s="9"/>
      <c r="D15" s="9"/>
      <c r="E15" s="10">
        <v>11</v>
      </c>
      <c r="F15" s="9">
        <v>56.5</v>
      </c>
      <c r="G15" s="9">
        <v>33</v>
      </c>
      <c r="J15" s="31" t="s">
        <v>18</v>
      </c>
      <c r="K15" s="12">
        <f>AVERAGE(K5:K14)</f>
        <v>33.4</v>
      </c>
      <c r="L15" s="12">
        <f>AVERAGE(L5:L14)</f>
        <v>34.6</v>
      </c>
      <c r="M15" s="31" t="s">
        <v>18</v>
      </c>
      <c r="N15" s="12">
        <f>AVERAGE(N5:N14)</f>
        <v>40.700000000000003</v>
      </c>
      <c r="O15" s="12">
        <f>AVERAGE(O5:O14)</f>
        <v>37.799999999999997</v>
      </c>
      <c r="R15" s="31" t="s">
        <v>18</v>
      </c>
      <c r="S15" s="12">
        <f>AVERAGE(S5:S14)</f>
        <v>21.25</v>
      </c>
      <c r="T15" s="12">
        <f>AVERAGE(T5:T14)</f>
        <v>20.7</v>
      </c>
      <c r="U15" s="31" t="s">
        <v>18</v>
      </c>
      <c r="V15" s="12">
        <f>AVERAGE(V5:V14)</f>
        <v>20.3</v>
      </c>
      <c r="W15" s="12">
        <f>AVERAGE(W5:W14)</f>
        <v>19.8</v>
      </c>
      <c r="X15" s="15"/>
      <c r="Z15" s="31"/>
      <c r="AA15" s="16"/>
      <c r="AB15" s="16"/>
      <c r="AC15" s="10">
        <v>11</v>
      </c>
      <c r="AD15" s="4">
        <v>24</v>
      </c>
      <c r="AE15" s="4">
        <v>30</v>
      </c>
      <c r="AH15" s="31">
        <v>11</v>
      </c>
      <c r="AI15" s="4">
        <v>18</v>
      </c>
      <c r="AJ15" s="4">
        <v>12</v>
      </c>
      <c r="AK15" s="10"/>
      <c r="AL15" s="11"/>
      <c r="AM15" s="11"/>
    </row>
    <row r="16" spans="1:39" ht="14.45" x14ac:dyDescent="0.3">
      <c r="B16" s="31" t="s">
        <v>18</v>
      </c>
      <c r="C16" s="12">
        <f t="shared" ref="C16:D16" si="0">AVERAGE(C5:C15)</f>
        <v>22.611111111111111</v>
      </c>
      <c r="D16" s="12">
        <f t="shared" si="0"/>
        <v>23.277777777777779</v>
      </c>
      <c r="E16" s="31" t="s">
        <v>18</v>
      </c>
      <c r="F16" s="12">
        <f>AVERAGE(F5:F15)</f>
        <v>26.818181818181817</v>
      </c>
      <c r="G16" s="12">
        <f>AVERAGE(G5:G15)</f>
        <v>27.227272727272727</v>
      </c>
      <c r="J16" s="31" t="s">
        <v>4</v>
      </c>
      <c r="K16" s="12">
        <f>STDEV(K5:K14)/SQRT(9)</f>
        <v>4.5002057566128961</v>
      </c>
      <c r="L16" s="12">
        <f>STDEV(L5:L14)/SQRT(9)</f>
        <v>4.7614708797042535</v>
      </c>
      <c r="M16" s="31" t="s">
        <v>4</v>
      </c>
      <c r="N16" s="12">
        <f>STDEV(N5:N14)/SQRT(11)</f>
        <v>3.6736847436816866</v>
      </c>
      <c r="O16" s="12">
        <f>STDEV(O5:O14)/SQRT(11)</f>
        <v>4.9925196569720711</v>
      </c>
      <c r="R16" s="31" t="s">
        <v>4</v>
      </c>
      <c r="S16" s="12">
        <f>STDEV(S5:S14)/SQRT(9)</f>
        <v>1.8778270867950635</v>
      </c>
      <c r="T16" s="12">
        <f>STDEV(T5:T14)/SQRT(9)</f>
        <v>1.3970869163555488</v>
      </c>
      <c r="U16" s="31" t="s">
        <v>4</v>
      </c>
      <c r="V16" s="12">
        <f>STDEV(V5:V14)/SQRT(11)</f>
        <v>2.1883530082893148</v>
      </c>
      <c r="W16" s="12">
        <f>STDEV(W5:W14)/SQRT(11)</f>
        <v>1.5295077441431733</v>
      </c>
      <c r="X16" s="15"/>
      <c r="Z16" s="31" t="s">
        <v>18</v>
      </c>
      <c r="AA16" s="12">
        <f t="shared" ref="AA16:AB16" si="1">AVERAGE(AA5:AA15)</f>
        <v>30.9</v>
      </c>
      <c r="AB16" s="12">
        <f t="shared" si="1"/>
        <v>32.4</v>
      </c>
      <c r="AC16" s="31" t="s">
        <v>18</v>
      </c>
      <c r="AD16" s="12">
        <f t="shared" ref="AD16:AE16" si="2">AVERAGE(AD5:AD15)</f>
        <v>29.545454545454547</v>
      </c>
      <c r="AE16" s="12">
        <f t="shared" si="2"/>
        <v>28.363636363636363</v>
      </c>
      <c r="AH16" s="31" t="s">
        <v>18</v>
      </c>
      <c r="AI16" s="12">
        <f>AVERAGE(AI5:AI15)</f>
        <v>23.272727272727273</v>
      </c>
      <c r="AJ16" s="12">
        <f>AVERAGE(AJ5:AJ15)</f>
        <v>20.90909090909091</v>
      </c>
      <c r="AK16" s="31" t="s">
        <v>18</v>
      </c>
      <c r="AL16" s="12">
        <f t="shared" ref="AL16:AM16" si="3">AVERAGE(AL5:AL15)</f>
        <v>26.8</v>
      </c>
      <c r="AM16" s="12">
        <f t="shared" si="3"/>
        <v>27.1</v>
      </c>
    </row>
    <row r="17" spans="2:39" x14ac:dyDescent="0.25">
      <c r="B17" s="31" t="s">
        <v>4</v>
      </c>
      <c r="C17" s="12">
        <f t="shared" ref="C17:D17" si="4">STDEV(C5:C15)/SQRT(9)</f>
        <v>2.175906225285126</v>
      </c>
      <c r="D17" s="12">
        <f t="shared" si="4"/>
        <v>1.8392161508052058</v>
      </c>
      <c r="E17" s="31" t="s">
        <v>4</v>
      </c>
      <c r="F17" s="12">
        <f>STDEV(F5:F15)/SQRT(11)</f>
        <v>4.4986223786605084</v>
      </c>
      <c r="G17" s="12">
        <f>STDEV(G5:G15)/SQRT(11)</f>
        <v>2.3377958114853286</v>
      </c>
      <c r="Z17" s="31" t="s">
        <v>4</v>
      </c>
      <c r="AA17" s="12">
        <f t="shared" ref="AA17:AB17" si="5">STDEV(AA5:AA15)/SQRT(9)</f>
        <v>3.2676869155073245</v>
      </c>
      <c r="AB17" s="12">
        <f t="shared" si="5"/>
        <v>3.5942340656276843</v>
      </c>
      <c r="AC17" s="31" t="s">
        <v>4</v>
      </c>
      <c r="AD17" s="12">
        <f t="shared" ref="AD17:AE17" si="6">STDEV(AD5:AD15)/SQRT(11)</f>
        <v>3.1747974491257231</v>
      </c>
      <c r="AE17" s="12">
        <f t="shared" si="6"/>
        <v>1.2811410203602029</v>
      </c>
      <c r="AH17" s="31" t="s">
        <v>4</v>
      </c>
      <c r="AI17" s="12">
        <f>STDEV(AI5:AI15)/SQRT(9)</f>
        <v>3.6334584354331341</v>
      </c>
      <c r="AJ17" s="12">
        <f>STDEV(AJ5:AJ15)/SQRT(9)</f>
        <v>3.2641301221834671</v>
      </c>
      <c r="AK17" s="31" t="s">
        <v>4</v>
      </c>
      <c r="AL17" s="12">
        <f t="shared" ref="AL17:AM17" si="7">STDEV(AL5:AL15)/SQRT(11)</f>
        <v>1.9888578520235072</v>
      </c>
      <c r="AM17" s="12">
        <f t="shared" si="7"/>
        <v>2.5641270395102249</v>
      </c>
    </row>
  </sheetData>
  <mergeCells count="35">
    <mergeCell ref="B1:G1"/>
    <mergeCell ref="B2:B4"/>
    <mergeCell ref="C2:D2"/>
    <mergeCell ref="E2:E4"/>
    <mergeCell ref="F2:G2"/>
    <mergeCell ref="C3:D3"/>
    <mergeCell ref="F3:G3"/>
    <mergeCell ref="J1:O1"/>
    <mergeCell ref="J2:J4"/>
    <mergeCell ref="K2:L2"/>
    <mergeCell ref="M2:M4"/>
    <mergeCell ref="N2:O2"/>
    <mergeCell ref="K3:L3"/>
    <mergeCell ref="N3:O3"/>
    <mergeCell ref="R1:W1"/>
    <mergeCell ref="R2:R4"/>
    <mergeCell ref="S2:T2"/>
    <mergeCell ref="U2:U4"/>
    <mergeCell ref="V2:W2"/>
    <mergeCell ref="S3:T3"/>
    <mergeCell ref="V3:W3"/>
    <mergeCell ref="Z1:AE1"/>
    <mergeCell ref="Z2:Z4"/>
    <mergeCell ref="AA2:AB2"/>
    <mergeCell ref="AC2:AC4"/>
    <mergeCell ref="AD2:AE2"/>
    <mergeCell ref="AA3:AB3"/>
    <mergeCell ref="AD3:AE3"/>
    <mergeCell ref="AH1:AM1"/>
    <mergeCell ref="AH2:AH4"/>
    <mergeCell ref="AI2:AJ2"/>
    <mergeCell ref="AK2:AK4"/>
    <mergeCell ref="AL2:AM2"/>
    <mergeCell ref="AI3:AJ3"/>
    <mergeCell ref="AL3:AM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7"/>
  <sheetViews>
    <sheetView workbookViewId="0">
      <selection activeCell="H37" sqref="H37"/>
    </sheetView>
  </sheetViews>
  <sheetFormatPr baseColWidth="10" defaultColWidth="9.140625" defaultRowHeight="12.75" x14ac:dyDescent="0.2"/>
  <cols>
    <col min="1" max="1" width="9.140625" style="7"/>
    <col min="2" max="2" width="8.7109375" style="7" customWidth="1"/>
    <col min="3" max="3" width="7.5703125" style="7" customWidth="1"/>
    <col min="4" max="4" width="9.7109375" style="7" customWidth="1"/>
    <col min="5" max="5" width="8.85546875" style="7" customWidth="1"/>
    <col min="6" max="6" width="10.42578125" style="7" customWidth="1"/>
    <col min="7" max="7" width="9.5703125" style="7" customWidth="1"/>
    <col min="8" max="8" width="10.140625" style="7" customWidth="1"/>
    <col min="9" max="9" width="9.42578125" style="7" customWidth="1"/>
    <col min="10" max="10" width="9.5703125" style="7" customWidth="1"/>
    <col min="11" max="11" width="9.140625" style="7" customWidth="1"/>
    <col min="12" max="13" width="9.140625" style="7"/>
    <col min="14" max="14" width="10" style="7" customWidth="1"/>
    <col min="15" max="15" width="9.28515625" style="7" customWidth="1"/>
    <col min="16" max="16" width="10" style="7" customWidth="1"/>
    <col min="17" max="17" width="9.28515625" style="7" customWidth="1"/>
    <col min="18" max="18" width="9.42578125" style="7" customWidth="1"/>
    <col min="19" max="19" width="11.42578125" style="7" customWidth="1"/>
    <col min="20" max="20" width="11.28515625" style="7" customWidth="1"/>
    <col min="21" max="21" width="8.7109375" style="7" customWidth="1"/>
    <col min="22" max="22" width="10" style="7" customWidth="1"/>
    <col min="23" max="23" width="8.5703125" style="7" customWidth="1"/>
    <col min="24" max="16384" width="9.140625" style="7"/>
  </cols>
  <sheetData>
    <row r="1" spans="1:23" ht="14.45" customHeight="1" x14ac:dyDescent="0.3">
      <c r="B1" s="43" t="s">
        <v>20</v>
      </c>
      <c r="C1" s="43"/>
      <c r="D1" s="43"/>
      <c r="E1" s="43"/>
      <c r="F1" s="43"/>
      <c r="G1" s="43"/>
      <c r="H1" s="43"/>
      <c r="I1" s="43"/>
      <c r="J1" s="43"/>
      <c r="K1" s="43"/>
      <c r="N1" s="43" t="s">
        <v>21</v>
      </c>
      <c r="O1" s="43"/>
      <c r="P1" s="43"/>
      <c r="Q1" s="43"/>
      <c r="R1" s="43"/>
      <c r="S1" s="43"/>
      <c r="T1" s="43"/>
      <c r="U1" s="43"/>
      <c r="V1" s="43"/>
      <c r="W1" s="43"/>
    </row>
    <row r="2" spans="1:23" ht="13.9" x14ac:dyDescent="0.3">
      <c r="B2" s="17" t="s">
        <v>5</v>
      </c>
      <c r="C2" s="17" t="s">
        <v>10</v>
      </c>
      <c r="D2" s="17" t="s">
        <v>6</v>
      </c>
      <c r="E2" s="17" t="s">
        <v>11</v>
      </c>
      <c r="F2" s="17" t="s">
        <v>7</v>
      </c>
      <c r="G2" s="17" t="s">
        <v>12</v>
      </c>
      <c r="H2" s="17" t="s">
        <v>8</v>
      </c>
      <c r="I2" s="17" t="s">
        <v>13</v>
      </c>
      <c r="J2" s="17" t="s">
        <v>9</v>
      </c>
      <c r="K2" s="17" t="s">
        <v>14</v>
      </c>
      <c r="N2" s="17" t="s">
        <v>5</v>
      </c>
      <c r="O2" s="17" t="s">
        <v>10</v>
      </c>
      <c r="P2" s="17" t="s">
        <v>6</v>
      </c>
      <c r="Q2" s="17" t="s">
        <v>11</v>
      </c>
      <c r="R2" s="17" t="s">
        <v>7</v>
      </c>
      <c r="S2" s="17" t="s">
        <v>12</v>
      </c>
      <c r="T2" s="17" t="s">
        <v>8</v>
      </c>
      <c r="U2" s="17" t="s">
        <v>13</v>
      </c>
      <c r="V2" s="17" t="s">
        <v>9</v>
      </c>
      <c r="W2" s="17" t="s">
        <v>14</v>
      </c>
    </row>
    <row r="3" spans="1:23" ht="13.9" x14ac:dyDescent="0.3">
      <c r="B3" s="4">
        <v>6.806</v>
      </c>
      <c r="C3" s="4">
        <v>13.694000000000001</v>
      </c>
      <c r="D3" s="9">
        <v>6.4969999999999999</v>
      </c>
      <c r="E3" s="9">
        <v>10.952</v>
      </c>
      <c r="F3" s="4">
        <v>3.6280000000000001</v>
      </c>
      <c r="G3" s="4">
        <v>13.21</v>
      </c>
      <c r="H3" s="9">
        <v>6.5540000000000003</v>
      </c>
      <c r="I3" s="9">
        <v>8.0250000000000004</v>
      </c>
      <c r="J3" s="4">
        <v>4.0739999999999998</v>
      </c>
      <c r="K3" s="4">
        <v>6.47</v>
      </c>
      <c r="N3" s="4">
        <v>6.7629999999999999</v>
      </c>
      <c r="O3" s="4">
        <v>12.709</v>
      </c>
      <c r="P3" s="4">
        <v>5.7220000000000004</v>
      </c>
      <c r="Q3" s="4">
        <v>8.3829999999999991</v>
      </c>
      <c r="R3" s="4">
        <v>2.698</v>
      </c>
      <c r="S3" s="4">
        <v>12.622</v>
      </c>
      <c r="T3" s="4">
        <v>7.6840000000000002</v>
      </c>
      <c r="U3" s="4">
        <v>9.4559999999999995</v>
      </c>
      <c r="V3" s="4">
        <v>3</v>
      </c>
      <c r="W3" s="4">
        <v>8.2249999999999996</v>
      </c>
    </row>
    <row r="4" spans="1:23" ht="13.9" x14ac:dyDescent="0.3">
      <c r="B4" s="4">
        <v>6.3739999999999997</v>
      </c>
      <c r="C4" s="4">
        <v>9.9890000000000008</v>
      </c>
      <c r="D4" s="9">
        <v>5.8360000000000003</v>
      </c>
      <c r="E4" s="9">
        <v>7.5039999999999996</v>
      </c>
      <c r="F4" s="4">
        <v>6.0720000000000001</v>
      </c>
      <c r="G4" s="4">
        <v>11.353</v>
      </c>
      <c r="H4" s="9">
        <v>5.4749999999999996</v>
      </c>
      <c r="I4" s="9">
        <v>10.398999999999999</v>
      </c>
      <c r="J4" s="4">
        <v>4.4000000000000004</v>
      </c>
      <c r="K4" s="4">
        <v>5.5119999999999996</v>
      </c>
      <c r="N4" s="4">
        <v>4.8899999999999997</v>
      </c>
      <c r="O4" s="4">
        <v>11.949</v>
      </c>
      <c r="P4" s="4">
        <v>6.7160000000000002</v>
      </c>
      <c r="Q4" s="4">
        <v>8.8849999999999998</v>
      </c>
      <c r="R4" s="4">
        <v>4.9539999999999997</v>
      </c>
      <c r="S4" s="4">
        <v>13.429</v>
      </c>
      <c r="T4" s="4">
        <v>8.6110000000000007</v>
      </c>
      <c r="U4" s="4">
        <v>11.275</v>
      </c>
      <c r="V4" s="4">
        <v>8.2309999999999999</v>
      </c>
      <c r="W4" s="4">
        <v>12.95</v>
      </c>
    </row>
    <row r="5" spans="1:23" ht="13.9" x14ac:dyDescent="0.3">
      <c r="B5" s="4">
        <v>3.6070000000000002</v>
      </c>
      <c r="C5" s="4">
        <v>7.7009999999999996</v>
      </c>
      <c r="D5" s="9">
        <v>5.9109999999999996</v>
      </c>
      <c r="E5" s="9">
        <v>8.7620000000000005</v>
      </c>
      <c r="F5" s="4">
        <v>3.17</v>
      </c>
      <c r="G5" s="4">
        <v>6.9</v>
      </c>
      <c r="H5" s="9">
        <v>6.6840000000000002</v>
      </c>
      <c r="I5" s="9">
        <v>10.734</v>
      </c>
      <c r="J5" s="4">
        <v>4.3019999999999996</v>
      </c>
      <c r="K5" s="4">
        <v>8.4209999999999994</v>
      </c>
      <c r="N5" s="4">
        <v>4.0119999999999996</v>
      </c>
      <c r="O5" s="4">
        <v>8.9120000000000008</v>
      </c>
      <c r="P5" s="4">
        <v>5.5519999999999996</v>
      </c>
      <c r="Q5" s="4">
        <v>8.282</v>
      </c>
      <c r="R5" s="4">
        <v>2.4420000000000002</v>
      </c>
      <c r="S5" s="4">
        <v>12.565</v>
      </c>
      <c r="T5" s="4">
        <v>6.6929999999999996</v>
      </c>
      <c r="U5" s="4">
        <v>12.688000000000001</v>
      </c>
      <c r="V5" s="4">
        <v>4.6479999999999997</v>
      </c>
      <c r="W5" s="4">
        <v>12.673999999999999</v>
      </c>
    </row>
    <row r="6" spans="1:23" ht="13.9" x14ac:dyDescent="0.3">
      <c r="A6" s="18" t="s">
        <v>18</v>
      </c>
      <c r="B6" s="19">
        <f>AVERAGE(B3:B5)</f>
        <v>5.5956666666666663</v>
      </c>
      <c r="C6" s="19">
        <f>AVERAGE(C3:C5)</f>
        <v>10.461333333333334</v>
      </c>
      <c r="D6" s="19">
        <f t="shared" ref="D6:K6" si="0">AVERAGE(D3:D5)</f>
        <v>6.0813333333333333</v>
      </c>
      <c r="E6" s="19">
        <f t="shared" si="0"/>
        <v>9.0726666666666667</v>
      </c>
      <c r="F6" s="19">
        <f t="shared" si="0"/>
        <v>4.29</v>
      </c>
      <c r="G6" s="19">
        <f t="shared" si="0"/>
        <v>10.487666666666668</v>
      </c>
      <c r="H6" s="19">
        <f t="shared" si="0"/>
        <v>6.2376666666666667</v>
      </c>
      <c r="I6" s="19">
        <f t="shared" si="0"/>
        <v>9.7193333333333332</v>
      </c>
      <c r="J6" s="19">
        <f t="shared" si="0"/>
        <v>4.2586666666666666</v>
      </c>
      <c r="K6" s="19">
        <f t="shared" si="0"/>
        <v>6.8009999999999993</v>
      </c>
      <c r="M6" s="18" t="s">
        <v>18</v>
      </c>
      <c r="N6" s="19">
        <f>AVERAGE(N3:N5)</f>
        <v>5.2216666666666667</v>
      </c>
      <c r="O6" s="19">
        <f>AVERAGE(O3:O5)</f>
        <v>11.19</v>
      </c>
      <c r="P6" s="19">
        <f t="shared" ref="P6:W6" si="1">AVERAGE(P3:P5)</f>
        <v>5.996666666666667</v>
      </c>
      <c r="Q6" s="19">
        <f t="shared" si="1"/>
        <v>8.5166666666666675</v>
      </c>
      <c r="R6" s="19">
        <f t="shared" si="1"/>
        <v>3.3646666666666665</v>
      </c>
      <c r="S6" s="19">
        <f t="shared" si="1"/>
        <v>12.872</v>
      </c>
      <c r="T6" s="19">
        <f t="shared" si="1"/>
        <v>7.6626666666666665</v>
      </c>
      <c r="U6" s="19">
        <f t="shared" si="1"/>
        <v>11.139666666666669</v>
      </c>
      <c r="V6" s="19">
        <f t="shared" si="1"/>
        <v>5.2930000000000001</v>
      </c>
      <c r="W6" s="19">
        <f t="shared" si="1"/>
        <v>11.282999999999999</v>
      </c>
    </row>
    <row r="7" spans="1:23" ht="13.9" x14ac:dyDescent="0.3">
      <c r="A7" s="18" t="s">
        <v>4</v>
      </c>
      <c r="B7" s="19">
        <f>_xlfn.STDEV.S(B3:B5)/SQRT(3)</f>
        <v>1.0021231350376945</v>
      </c>
      <c r="C7" s="19">
        <f>_xlfn.STDEV.S(C3:C5)/SQRT(3)</f>
        <v>1.7460752497466381</v>
      </c>
      <c r="D7" s="19">
        <f t="shared" ref="D7:K7" si="2">_xlfn.STDEV.S(D3:D5)/SQRT(3)</f>
        <v>0.20895799684253397</v>
      </c>
      <c r="E7" s="19">
        <f t="shared" si="2"/>
        <v>1.0073995124962978</v>
      </c>
      <c r="F7" s="19">
        <f t="shared" si="2"/>
        <v>0.90075597879411073</v>
      </c>
      <c r="G7" s="19">
        <f t="shared" si="2"/>
        <v>1.8722202802495722</v>
      </c>
      <c r="H7" s="19">
        <f t="shared" si="2"/>
        <v>0.38317547474289715</v>
      </c>
      <c r="I7" s="19">
        <f t="shared" si="2"/>
        <v>0.85266842585171576</v>
      </c>
      <c r="J7" s="19">
        <f t="shared" si="2"/>
        <v>9.6570066675848373E-2</v>
      </c>
      <c r="K7" s="19">
        <f t="shared" si="2"/>
        <v>0.85590906837895542</v>
      </c>
      <c r="M7" s="18" t="s">
        <v>4</v>
      </c>
      <c r="N7" s="19">
        <f>_xlfn.STDEV.S(N3:N5)/SQRT(3)</f>
        <v>0.81127519649280821</v>
      </c>
      <c r="O7" s="19">
        <f>_xlfn.STDEV.S(O3:O5)/SQRT(3)</f>
        <v>1.1599372109443387</v>
      </c>
      <c r="P7" s="19">
        <f t="shared" ref="P7:W7" si="3">_xlfn.STDEV.S(P3:P5)/SQRT(3)</f>
        <v>0.36299923477115559</v>
      </c>
      <c r="Q7" s="19">
        <f t="shared" si="3"/>
        <v>0.18646030259667729</v>
      </c>
      <c r="R7" s="19">
        <f t="shared" si="3"/>
        <v>0.79809551085345976</v>
      </c>
      <c r="S7" s="19">
        <f t="shared" si="3"/>
        <v>0.27898566271405439</v>
      </c>
      <c r="T7" s="19">
        <f t="shared" si="3"/>
        <v>0.55378164569721577</v>
      </c>
      <c r="U7" s="19">
        <f t="shared" si="3"/>
        <v>0.93544861489614195</v>
      </c>
      <c r="V7" s="19">
        <f t="shared" si="3"/>
        <v>1.5441134457459182</v>
      </c>
      <c r="W7" s="19">
        <f t="shared" si="3"/>
        <v>1.5310744593258685</v>
      </c>
    </row>
    <row r="10" spans="1:23" ht="14.45" customHeight="1" x14ac:dyDescent="0.2">
      <c r="A10" s="20" t="s">
        <v>24</v>
      </c>
      <c r="B10" s="41" t="s">
        <v>23</v>
      </c>
      <c r="C10" s="41"/>
      <c r="D10" s="41"/>
      <c r="E10" s="41"/>
      <c r="F10" s="41"/>
      <c r="G10" s="41"/>
      <c r="H10" s="41"/>
      <c r="I10" s="41"/>
      <c r="J10" s="41"/>
      <c r="K10" s="41"/>
      <c r="M10" s="20" t="s">
        <v>68</v>
      </c>
      <c r="N10" s="41" t="s">
        <v>25</v>
      </c>
      <c r="O10" s="41"/>
      <c r="P10" s="41"/>
      <c r="Q10" s="41"/>
      <c r="R10" s="41"/>
      <c r="S10" s="41"/>
      <c r="T10" s="41"/>
      <c r="U10" s="41"/>
      <c r="V10" s="41"/>
      <c r="W10" s="41"/>
    </row>
    <row r="11" spans="1:23" ht="13.9" x14ac:dyDescent="0.3">
      <c r="B11" s="8" t="s">
        <v>5</v>
      </c>
      <c r="C11" s="8" t="s">
        <v>10</v>
      </c>
      <c r="D11" s="8" t="s">
        <v>6</v>
      </c>
      <c r="E11" s="8" t="s">
        <v>11</v>
      </c>
      <c r="F11" s="8" t="s">
        <v>7</v>
      </c>
      <c r="G11" s="8" t="s">
        <v>12</v>
      </c>
      <c r="H11" s="8" t="s">
        <v>8</v>
      </c>
      <c r="I11" s="8" t="s">
        <v>13</v>
      </c>
      <c r="J11" s="8" t="s">
        <v>9</v>
      </c>
      <c r="K11" s="8" t="s">
        <v>14</v>
      </c>
      <c r="N11" s="8" t="s">
        <v>5</v>
      </c>
      <c r="O11" s="8" t="s">
        <v>10</v>
      </c>
      <c r="P11" s="8" t="s">
        <v>6</v>
      </c>
      <c r="Q11" s="8" t="s">
        <v>11</v>
      </c>
      <c r="R11" s="8" t="s">
        <v>7</v>
      </c>
      <c r="S11" s="8" t="s">
        <v>12</v>
      </c>
      <c r="T11" s="8" t="s">
        <v>8</v>
      </c>
      <c r="U11" s="8" t="s">
        <v>13</v>
      </c>
      <c r="V11" s="8" t="s">
        <v>9</v>
      </c>
      <c r="W11" s="8" t="s">
        <v>14</v>
      </c>
    </row>
    <row r="12" spans="1:23" ht="13.9" x14ac:dyDescent="0.3">
      <c r="B12" s="4">
        <f>+B3*100/AVERAGE($B$3:$B$5)</f>
        <v>121.62983260856616</v>
      </c>
      <c r="C12" s="4">
        <f>+C3*100/AVERAGE($B$3:$B$5)</f>
        <v>244.72508488711506</v>
      </c>
      <c r="D12" s="4">
        <f>+D3*100/AVERAGE($D$3:$D$5)</f>
        <v>106.83512387634292</v>
      </c>
      <c r="E12" s="4">
        <f>+E3*100/AVERAGE($D$3:$D$5)</f>
        <v>180.09208506906381</v>
      </c>
      <c r="F12" s="4">
        <f>+F3*100/AVERAGE($F$3:$F$5)</f>
        <v>84.568764568764564</v>
      </c>
      <c r="G12" s="4">
        <f>+G3*100/AVERAGE($F$3:$F$5)</f>
        <v>307.92540792540791</v>
      </c>
      <c r="H12" s="4">
        <f>+H3*100/AVERAGE($H$3:$H$5)</f>
        <v>105.0713407791375</v>
      </c>
      <c r="I12" s="4">
        <f>+I3*100/AVERAGE($H$3:$H$5)</f>
        <v>128.65387698391493</v>
      </c>
      <c r="J12" s="4">
        <f>+J3*100/AVERAGE($J$3:$J$5)</f>
        <v>95.663744520976834</v>
      </c>
      <c r="K12" s="4">
        <f>+K3*100/AVERAGE($J$3:$J$5)</f>
        <v>151.9254852849092</v>
      </c>
      <c r="N12" s="4">
        <f>+N3*100/AVERAGE($N$3:$N$5)</f>
        <v>129.51803383338651</v>
      </c>
      <c r="O12" s="4">
        <f>+O3*100/AVERAGE($N$3:$N$5)</f>
        <v>243.38972231088411</v>
      </c>
      <c r="P12" s="4">
        <f>+P3*100/AVERAGE($P$3:$P$5)</f>
        <v>95.419677598665928</v>
      </c>
      <c r="Q12" s="4">
        <f>+Q3*100/AVERAGE($P$3:$P$5)</f>
        <v>139.79433018343522</v>
      </c>
      <c r="R12" s="4">
        <f>+R3*100/AVERAGE($R$3:$R$5)</f>
        <v>80.186249256984354</v>
      </c>
      <c r="S12" s="4">
        <f>+S3*100/AVERAGE($R$3:$R$5)</f>
        <v>375.13374281751538</v>
      </c>
      <c r="T12" s="4">
        <f>+T3*100/AVERAGE($T$3:$T$5)</f>
        <v>100.27840612493475</v>
      </c>
      <c r="U12" s="4">
        <f>+U3*100/AVERAGE($T$3:$T$5)</f>
        <v>123.4035148773273</v>
      </c>
      <c r="V12" s="4">
        <f>+V3*100/AVERAGE($V$3:$V$5)</f>
        <v>56.678632155677306</v>
      </c>
      <c r="W12" s="4">
        <f>+W3*100/AVERAGE($V$3:$V$5)</f>
        <v>155.39391649348195</v>
      </c>
    </row>
    <row r="13" spans="1:23" ht="13.9" x14ac:dyDescent="0.3">
      <c r="B13" s="4">
        <f t="shared" ref="B13:C14" si="4">+B4*100/AVERAGE($B$3:$B$5)</f>
        <v>113.90957288377912</v>
      </c>
      <c r="C13" s="4">
        <f t="shared" si="4"/>
        <v>178.51313516411511</v>
      </c>
      <c r="D13" s="4">
        <f t="shared" ref="D13:E14" si="5">+D4*100/AVERAGE($D$3:$D$5)</f>
        <v>95.965796974347739</v>
      </c>
      <c r="E13" s="4">
        <f t="shared" si="5"/>
        <v>123.39399254549441</v>
      </c>
      <c r="F13" s="4">
        <f t="shared" ref="F13:G14" si="6">+F4*100/AVERAGE($F$3:$F$5)</f>
        <v>141.53846153846155</v>
      </c>
      <c r="G13" s="4">
        <f t="shared" si="6"/>
        <v>264.63869463869463</v>
      </c>
      <c r="H13" s="4">
        <f t="shared" ref="H13:I14" si="7">+H4*100/AVERAGE($H$3:$H$5)</f>
        <v>87.773205792764387</v>
      </c>
      <c r="I13" s="4">
        <f t="shared" si="7"/>
        <v>166.71298028108799</v>
      </c>
      <c r="J13" s="4">
        <f t="shared" ref="J13:K14" si="8">+J4*100/AVERAGE($J$3:$J$5)</f>
        <v>103.31872260488417</v>
      </c>
      <c r="K13" s="4">
        <f t="shared" si="8"/>
        <v>129.43018159048214</v>
      </c>
      <c r="N13" s="4">
        <f t="shared" ref="N13:O14" si="9">+N4*100/AVERAGE($N$3:$N$5)</f>
        <v>93.6482604532397</v>
      </c>
      <c r="O13" s="4">
        <f t="shared" si="9"/>
        <v>228.83498244494098</v>
      </c>
      <c r="P13" s="4">
        <f t="shared" ref="P13:Q14" si="10">+P4*100/AVERAGE($P$3:$P$5)</f>
        <v>111.99555308504725</v>
      </c>
      <c r="Q13" s="4">
        <f t="shared" si="10"/>
        <v>148.16564758198999</v>
      </c>
      <c r="R13" s="4">
        <f t="shared" ref="R13:S14" si="11">+R4*100/AVERAGE($R$3:$R$5)</f>
        <v>147.23598177134932</v>
      </c>
      <c r="S13" s="4">
        <f t="shared" si="11"/>
        <v>399.11828809193588</v>
      </c>
      <c r="T13" s="4">
        <f t="shared" ref="T13:U14" si="12">+T4*100/AVERAGE($T$3:$T$5)</f>
        <v>112.37602227249</v>
      </c>
      <c r="U13" s="4">
        <f t="shared" si="12"/>
        <v>147.14198712371672</v>
      </c>
      <c r="V13" s="4">
        <f t="shared" ref="V13:W14" si="13">+V4*100/AVERAGE($V$3:$V$5)</f>
        <v>155.50727375779331</v>
      </c>
      <c r="W13" s="4">
        <f t="shared" si="13"/>
        <v>244.66276213867371</v>
      </c>
    </row>
    <row r="14" spans="1:23" ht="13.9" x14ac:dyDescent="0.3">
      <c r="B14" s="4">
        <f t="shared" si="4"/>
        <v>64.460594507654747</v>
      </c>
      <c r="C14" s="4">
        <f t="shared" si="4"/>
        <v>137.62435217728003</v>
      </c>
      <c r="D14" s="4">
        <f t="shared" si="5"/>
        <v>97.199079149309355</v>
      </c>
      <c r="E14" s="4">
        <f t="shared" si="5"/>
        <v>144.08024556018418</v>
      </c>
      <c r="F14" s="4">
        <f t="shared" si="6"/>
        <v>73.892773892773889</v>
      </c>
      <c r="G14" s="4">
        <f t="shared" si="6"/>
        <v>160.83916083916083</v>
      </c>
      <c r="H14" s="4">
        <f t="shared" si="7"/>
        <v>107.15545342809811</v>
      </c>
      <c r="I14" s="4">
        <f t="shared" si="7"/>
        <v>172.08357826110193</v>
      </c>
      <c r="J14" s="4">
        <f t="shared" si="8"/>
        <v>101.01753287413899</v>
      </c>
      <c r="K14" s="4">
        <f t="shared" si="8"/>
        <v>197.7379461490294</v>
      </c>
      <c r="N14" s="4">
        <f t="shared" si="9"/>
        <v>76.833705713373746</v>
      </c>
      <c r="O14" s="4">
        <f t="shared" si="9"/>
        <v>170.67347590169169</v>
      </c>
      <c r="P14" s="4">
        <f t="shared" si="10"/>
        <v>92.58476931628681</v>
      </c>
      <c r="Q14" s="4">
        <f t="shared" si="10"/>
        <v>138.11006114508061</v>
      </c>
      <c r="R14" s="4">
        <f t="shared" si="11"/>
        <v>72.577768971666345</v>
      </c>
      <c r="S14" s="4">
        <f t="shared" si="11"/>
        <v>373.43966712898754</v>
      </c>
      <c r="T14" s="4">
        <f t="shared" si="12"/>
        <v>87.345571602575248</v>
      </c>
      <c r="U14" s="4">
        <f t="shared" si="12"/>
        <v>165.58204280494169</v>
      </c>
      <c r="V14" s="4">
        <f t="shared" si="13"/>
        <v>87.814094086529366</v>
      </c>
      <c r="W14" s="4">
        <f t="shared" si="13"/>
        <v>239.44832798035137</v>
      </c>
    </row>
    <row r="15" spans="1:23" ht="13.9" x14ac:dyDescent="0.3">
      <c r="A15" s="20" t="s">
        <v>26</v>
      </c>
      <c r="B15" s="12">
        <f>AVERAGE(B12:B14)</f>
        <v>100</v>
      </c>
      <c r="C15" s="12">
        <f>AVERAGE(C12:C14)</f>
        <v>186.95419074283674</v>
      </c>
      <c r="D15" s="12">
        <f>AVERAGE(D12:D14)</f>
        <v>100</v>
      </c>
      <c r="E15" s="12">
        <f>AVERAGE(E12:E14)</f>
        <v>149.18877439158078</v>
      </c>
      <c r="F15" s="12">
        <f t="shared" ref="F15:K15" si="14">AVERAGE(F12:F14)</f>
        <v>100</v>
      </c>
      <c r="G15" s="12">
        <f t="shared" si="14"/>
        <v>244.46775446775447</v>
      </c>
      <c r="H15" s="12">
        <f t="shared" si="14"/>
        <v>100</v>
      </c>
      <c r="I15" s="12">
        <f t="shared" si="14"/>
        <v>155.81681184203495</v>
      </c>
      <c r="J15" s="12">
        <f t="shared" si="14"/>
        <v>100</v>
      </c>
      <c r="K15" s="12">
        <f t="shared" si="14"/>
        <v>159.69787100814025</v>
      </c>
      <c r="M15" s="20" t="s">
        <v>26</v>
      </c>
      <c r="N15" s="12">
        <f>AVERAGE(N12:N14)</f>
        <v>100</v>
      </c>
      <c r="O15" s="12">
        <f>AVERAGE(O12:O14)</f>
        <v>214.29939355250562</v>
      </c>
      <c r="P15" s="12">
        <f>AVERAGE(P12:P14)</f>
        <v>100</v>
      </c>
      <c r="Q15" s="12">
        <f>AVERAGE(Q12:Q14)</f>
        <v>142.02334630350194</v>
      </c>
      <c r="R15" s="12">
        <f t="shared" ref="R15:W15" si="15">AVERAGE(R12:R14)</f>
        <v>100</v>
      </c>
      <c r="S15" s="12">
        <f t="shared" si="15"/>
        <v>382.56389934614623</v>
      </c>
      <c r="T15" s="12">
        <f t="shared" si="15"/>
        <v>100</v>
      </c>
      <c r="U15" s="12">
        <f t="shared" si="15"/>
        <v>145.37584826866191</v>
      </c>
      <c r="V15" s="12">
        <f t="shared" si="15"/>
        <v>100</v>
      </c>
      <c r="W15" s="12">
        <f t="shared" si="15"/>
        <v>213.16833553750234</v>
      </c>
    </row>
    <row r="16" spans="1:23" ht="13.9" x14ac:dyDescent="0.3">
      <c r="A16" s="20" t="s">
        <v>4</v>
      </c>
      <c r="B16" s="12">
        <f>_xlfn.STDEV.S(B12:B14)/SQRT(3)</f>
        <v>17.908914071085295</v>
      </c>
      <c r="C16" s="12">
        <f>_xlfn.STDEV.S(C12:C14)/SQRT(3)</f>
        <v>31.204061173764877</v>
      </c>
      <c r="D16" s="12">
        <f>_xlfn.STDEV.S(D12:D14)/SQRT(3)</f>
        <v>3.4360556376211502</v>
      </c>
      <c r="E16" s="12">
        <f>_xlfn.STDEV.S(E12:E14)/SQRT(3)</f>
        <v>16.565438157689705</v>
      </c>
      <c r="F16" s="12">
        <f t="shared" ref="F16:K16" si="16">_xlfn.STDEV.S(F12:F14)/SQRT(3)</f>
        <v>20.996642862333548</v>
      </c>
      <c r="G16" s="12">
        <f t="shared" si="16"/>
        <v>43.641498374115876</v>
      </c>
      <c r="H16" s="12">
        <f t="shared" si="16"/>
        <v>6.1429296437166192</v>
      </c>
      <c r="I16" s="12">
        <f t="shared" si="16"/>
        <v>13.669669628360824</v>
      </c>
      <c r="J16" s="12">
        <f t="shared" si="16"/>
        <v>2.2676127115493498</v>
      </c>
      <c r="K16" s="12">
        <f t="shared" si="16"/>
        <v>20.098052638829614</v>
      </c>
      <c r="M16" s="20" t="s">
        <v>4</v>
      </c>
      <c r="N16" s="12">
        <f>_xlfn.STDEV.S(N12:N14)/SQRT(3)</f>
        <v>15.536709795585191</v>
      </c>
      <c r="O16" s="12">
        <f>_xlfn.STDEV.S(O12:O14)/SQRT(3)</f>
        <v>22.213926797529496</v>
      </c>
      <c r="P16" s="12">
        <f>_xlfn.STDEV.S(P12:P14)/SQRT(3)</f>
        <v>6.0533502185295553</v>
      </c>
      <c r="Q16" s="12">
        <f>_xlfn.STDEV.S(Q12:Q14)/SQRT(3)</f>
        <v>3.1093991539190191</v>
      </c>
      <c r="R16" s="12">
        <f t="shared" ref="R16:W16" si="17">_xlfn.STDEV.S(R12:R14)/SQRT(3)</f>
        <v>23.719898281755292</v>
      </c>
      <c r="S16" s="12">
        <f t="shared" si="17"/>
        <v>8.2916285728369772</v>
      </c>
      <c r="T16" s="12">
        <f t="shared" si="17"/>
        <v>7.2270094705569781</v>
      </c>
      <c r="U16" s="12">
        <f t="shared" si="17"/>
        <v>12.207872997600576</v>
      </c>
      <c r="V16" s="12">
        <f t="shared" si="17"/>
        <v>29.172745999356113</v>
      </c>
      <c r="W16" s="12">
        <f t="shared" si="17"/>
        <v>28.926402027694429</v>
      </c>
    </row>
    <row r="17" spans="1:23" ht="14.45" customHeight="1" x14ac:dyDescent="0.3">
      <c r="A17" s="21"/>
      <c r="B17" s="44" t="s">
        <v>27</v>
      </c>
      <c r="C17" s="44"/>
      <c r="D17" s="44"/>
      <c r="E17" s="44"/>
      <c r="F17" s="44"/>
      <c r="G17" s="44"/>
      <c r="H17" s="44"/>
      <c r="I17" s="44"/>
      <c r="J17" s="44"/>
      <c r="K17" s="44"/>
      <c r="L17" s="14"/>
      <c r="M17" s="21"/>
      <c r="N17" s="44" t="s">
        <v>27</v>
      </c>
      <c r="O17" s="44"/>
      <c r="P17" s="44"/>
      <c r="Q17" s="44"/>
      <c r="R17" s="44"/>
      <c r="S17" s="44"/>
      <c r="T17" s="44"/>
      <c r="U17" s="44"/>
      <c r="V17" s="44"/>
      <c r="W17" s="44"/>
    </row>
    <row r="18" spans="1:23" x14ac:dyDescent="0.2">
      <c r="A18" s="21"/>
      <c r="B18" s="15"/>
      <c r="C18" s="22">
        <f>+C12-(AVERAGE(B$12:B$14))</f>
        <v>144.72508488711506</v>
      </c>
      <c r="D18" s="15"/>
      <c r="E18" s="22">
        <f>+E12-(AVERAGE(D$12:D$14))</f>
        <v>80.092085069063813</v>
      </c>
      <c r="F18" s="15"/>
      <c r="G18" s="22">
        <f>+G12-(AVERAGE(F$12:F$14))</f>
        <v>207.92540792540791</v>
      </c>
      <c r="H18" s="15"/>
      <c r="I18" s="22">
        <f>+I12-(AVERAGE(H$12:H$14))</f>
        <v>28.653876983914927</v>
      </c>
      <c r="J18" s="15"/>
      <c r="K18" s="22">
        <f>+K12-(AVERAGE(J$12:J$14))</f>
        <v>51.9254852849092</v>
      </c>
      <c r="L18" s="14"/>
      <c r="M18" s="21"/>
      <c r="N18" s="15"/>
      <c r="O18" s="22">
        <f>+O12-(AVERAGE(N$12:N$14))</f>
        <v>143.38972231088411</v>
      </c>
      <c r="P18" s="15"/>
      <c r="Q18" s="22">
        <f>+Q12-(AVERAGE(P$12:P$14))</f>
        <v>39.794330183435221</v>
      </c>
      <c r="R18" s="15"/>
      <c r="S18" s="22">
        <f>+S12-(AVERAGE(R$12:R$14))</f>
        <v>275.13374281751538</v>
      </c>
      <c r="T18" s="15"/>
      <c r="U18" s="22">
        <f>+U12-(AVERAGE(T$12:T$14))</f>
        <v>23.403514877327297</v>
      </c>
      <c r="V18" s="15"/>
      <c r="W18" s="22">
        <f>+W12-(AVERAGE(V$12:V$14))</f>
        <v>55.393916493481953</v>
      </c>
    </row>
    <row r="19" spans="1:23" x14ac:dyDescent="0.2">
      <c r="A19" s="21"/>
      <c r="B19" s="15"/>
      <c r="C19" s="9">
        <f>+C13-(AVERAGE(B$12:B$14))</f>
        <v>78.513135164115113</v>
      </c>
      <c r="D19" s="15"/>
      <c r="E19" s="9">
        <f>+E13-(AVERAGE(D$12:D$14))</f>
        <v>23.393992545494413</v>
      </c>
      <c r="F19" s="15"/>
      <c r="G19" s="9">
        <f t="shared" ref="G19:I20" si="18">+G13-(AVERAGE(F$12:F$14))</f>
        <v>164.63869463869463</v>
      </c>
      <c r="H19" s="15"/>
      <c r="I19" s="9">
        <f t="shared" si="18"/>
        <v>66.712980281087994</v>
      </c>
      <c r="J19" s="15"/>
      <c r="K19" s="9">
        <f t="shared" ref="K19:K20" si="19">+K13-(AVERAGE(J$12:J$14))</f>
        <v>29.430181590482135</v>
      </c>
      <c r="L19" s="14"/>
      <c r="M19" s="21"/>
      <c r="N19" s="15"/>
      <c r="O19" s="9">
        <f>+O13-(AVERAGE(N$12:N$14))</f>
        <v>128.83498244494098</v>
      </c>
      <c r="P19" s="15"/>
      <c r="Q19" s="9">
        <f>+Q13-(AVERAGE(P$12:P$14))</f>
        <v>48.165647581989987</v>
      </c>
      <c r="R19" s="15"/>
      <c r="S19" s="9">
        <f t="shared" ref="S19:U20" si="20">+S13-(AVERAGE(R$12:R$14))</f>
        <v>299.11828809193588</v>
      </c>
      <c r="T19" s="15"/>
      <c r="U19" s="9">
        <f t="shared" si="20"/>
        <v>47.141987123716717</v>
      </c>
      <c r="V19" s="15"/>
      <c r="W19" s="9">
        <f t="shared" ref="W19:W20" si="21">+W13-(AVERAGE(V$12:V$14))</f>
        <v>144.66276213867371</v>
      </c>
    </row>
    <row r="20" spans="1:23" x14ac:dyDescent="0.2">
      <c r="A20" s="21"/>
      <c r="B20" s="15"/>
      <c r="C20" s="9">
        <f>+C14-(AVERAGE(B$12:B$14))</f>
        <v>37.624352177280031</v>
      </c>
      <c r="D20" s="15"/>
      <c r="E20" s="9">
        <f>+E14-(AVERAGE(D$12:D$14))</f>
        <v>44.080245560184181</v>
      </c>
      <c r="F20" s="15"/>
      <c r="G20" s="9">
        <f t="shared" si="18"/>
        <v>60.839160839160826</v>
      </c>
      <c r="H20" s="15"/>
      <c r="I20" s="9">
        <f t="shared" si="18"/>
        <v>72.083578261101934</v>
      </c>
      <c r="J20" s="15"/>
      <c r="K20" s="9">
        <f t="shared" si="19"/>
        <v>97.737946149029398</v>
      </c>
      <c r="L20" s="14"/>
      <c r="M20" s="21"/>
      <c r="N20" s="15"/>
      <c r="O20" s="9">
        <f>+O14-(AVERAGE(N$12:N$14))</f>
        <v>70.673475901691688</v>
      </c>
      <c r="P20" s="15"/>
      <c r="Q20" s="9">
        <f>+Q14-(AVERAGE(P$12:P$14))</f>
        <v>38.110061145080607</v>
      </c>
      <c r="R20" s="15"/>
      <c r="S20" s="9">
        <f t="shared" si="20"/>
        <v>273.43966712898754</v>
      </c>
      <c r="T20" s="15"/>
      <c r="U20" s="9">
        <f t="shared" si="20"/>
        <v>65.582042804941693</v>
      </c>
      <c r="V20" s="15"/>
      <c r="W20" s="9">
        <f t="shared" si="21"/>
        <v>139.44832798035137</v>
      </c>
    </row>
    <row r="21" spans="1:23" x14ac:dyDescent="0.2">
      <c r="A21" s="20" t="s">
        <v>26</v>
      </c>
      <c r="C21" s="12">
        <f>AVERAGE(C18:C20)</f>
        <v>86.95419074283673</v>
      </c>
      <c r="D21" s="15"/>
      <c r="E21" s="12">
        <f>AVERAGE(E18:E20)</f>
        <v>49.188774391580807</v>
      </c>
      <c r="F21" s="15"/>
      <c r="G21" s="12">
        <f t="shared" ref="G21:K21" si="22">AVERAGE(G18:G20)</f>
        <v>144.46775446775447</v>
      </c>
      <c r="H21" s="15"/>
      <c r="I21" s="12">
        <f t="shared" si="22"/>
        <v>55.816811842034951</v>
      </c>
      <c r="J21" s="15"/>
      <c r="K21" s="12">
        <f t="shared" si="22"/>
        <v>59.697871008140247</v>
      </c>
      <c r="L21" s="14"/>
      <c r="M21" s="20" t="s">
        <v>26</v>
      </c>
      <c r="O21" s="12">
        <f>AVERAGE(O18:O20)</f>
        <v>114.29939355250559</v>
      </c>
      <c r="P21" s="15"/>
      <c r="Q21" s="12">
        <f>AVERAGE(Q18:Q20)</f>
        <v>42.023346303501938</v>
      </c>
      <c r="R21" s="15"/>
      <c r="S21" s="12">
        <f t="shared" ref="S21:W21" si="23">AVERAGE(S18:S20)</f>
        <v>282.56389934614623</v>
      </c>
      <c r="T21" s="15"/>
      <c r="U21" s="12">
        <f t="shared" si="23"/>
        <v>45.375848268661905</v>
      </c>
      <c r="V21" s="15"/>
      <c r="W21" s="12">
        <f t="shared" si="23"/>
        <v>113.16833553750234</v>
      </c>
    </row>
    <row r="22" spans="1:23" x14ac:dyDescent="0.2">
      <c r="A22" s="20" t="s">
        <v>4</v>
      </c>
      <c r="C22" s="12">
        <f>_xlfn.STDEV.S(C18:C20)/SQRT(3)</f>
        <v>31.204061173764885</v>
      </c>
      <c r="D22" s="15"/>
      <c r="E22" s="12">
        <f>_xlfn.STDEV.S(E18:E20)/SQRT(3)</f>
        <v>16.565438157689609</v>
      </c>
      <c r="F22" s="15"/>
      <c r="G22" s="12">
        <f t="shared" ref="G22:K22" si="24">_xlfn.STDEV.S(G18:G20)/SQRT(3)</f>
        <v>43.641498374115841</v>
      </c>
      <c r="H22" s="15"/>
      <c r="I22" s="12">
        <f t="shared" si="24"/>
        <v>13.669669628360769</v>
      </c>
      <c r="J22" s="15"/>
      <c r="K22" s="12">
        <f t="shared" si="24"/>
        <v>20.098052638829593</v>
      </c>
      <c r="L22" s="14"/>
      <c r="M22" s="20" t="s">
        <v>4</v>
      </c>
      <c r="O22" s="12">
        <f>_xlfn.STDEV.S(O18:O20)/SQRT(3)</f>
        <v>22.213926797529631</v>
      </c>
      <c r="P22" s="15"/>
      <c r="Q22" s="12">
        <f>_xlfn.STDEV.S(Q18:Q20)/SQRT(3)</f>
        <v>3.1093991539190329</v>
      </c>
      <c r="R22" s="15"/>
      <c r="S22" s="12">
        <f t="shared" ref="S22:W22" si="25">_xlfn.STDEV.S(S18:S20)/SQRT(3)</f>
        <v>8.2916285728369772</v>
      </c>
      <c r="T22" s="15"/>
      <c r="U22" s="12">
        <f t="shared" si="25"/>
        <v>12.207872997600601</v>
      </c>
      <c r="V22" s="15"/>
      <c r="W22" s="12">
        <f t="shared" si="25"/>
        <v>28.926402027694476</v>
      </c>
    </row>
    <row r="23" spans="1:23" x14ac:dyDescent="0.2">
      <c r="C23" s="23"/>
      <c r="D23" s="23"/>
      <c r="E23" s="24"/>
      <c r="F23" s="23"/>
      <c r="G23" s="24"/>
      <c r="H23" s="23"/>
      <c r="I23" s="24"/>
      <c r="J23" s="23"/>
      <c r="K23" s="24"/>
      <c r="O23" s="24"/>
      <c r="P23" s="23"/>
      <c r="Q23" s="24"/>
      <c r="R23" s="23"/>
      <c r="S23" s="24"/>
      <c r="T23" s="23"/>
      <c r="U23" s="24"/>
      <c r="V23" s="23"/>
      <c r="W23" s="25"/>
    </row>
    <row r="25" spans="1:23" ht="14.45" customHeight="1" x14ac:dyDescent="0.2">
      <c r="B25" s="43" t="s">
        <v>28</v>
      </c>
      <c r="C25" s="43"/>
      <c r="D25" s="43"/>
      <c r="E25" s="43"/>
      <c r="F25" s="43"/>
      <c r="G25" s="43"/>
      <c r="H25" s="43"/>
      <c r="I25" s="43"/>
      <c r="J25" s="43"/>
      <c r="K25" s="43"/>
      <c r="N25" s="43" t="s">
        <v>29</v>
      </c>
      <c r="O25" s="43"/>
      <c r="P25" s="43"/>
      <c r="Q25" s="43"/>
      <c r="R25" s="43"/>
      <c r="S25" s="43"/>
      <c r="T25" s="43"/>
      <c r="U25" s="43"/>
      <c r="V25" s="43"/>
      <c r="W25" s="43"/>
    </row>
    <row r="26" spans="1:23" x14ac:dyDescent="0.2">
      <c r="B26" s="17" t="s">
        <v>5</v>
      </c>
      <c r="C26" s="17" t="s">
        <v>10</v>
      </c>
      <c r="D26" s="17" t="s">
        <v>6</v>
      </c>
      <c r="E26" s="17" t="s">
        <v>11</v>
      </c>
      <c r="F26" s="17" t="s">
        <v>7</v>
      </c>
      <c r="G26" s="17" t="s">
        <v>12</v>
      </c>
      <c r="H26" s="17" t="s">
        <v>8</v>
      </c>
      <c r="I26" s="17" t="s">
        <v>13</v>
      </c>
      <c r="J26" s="17" t="s">
        <v>9</v>
      </c>
      <c r="K26" s="17" t="s">
        <v>14</v>
      </c>
      <c r="N26" s="17" t="s">
        <v>5</v>
      </c>
      <c r="O26" s="17" t="s">
        <v>10</v>
      </c>
      <c r="P26" s="17" t="s">
        <v>6</v>
      </c>
      <c r="Q26" s="17" t="s">
        <v>11</v>
      </c>
      <c r="R26" s="17" t="s">
        <v>7</v>
      </c>
      <c r="S26" s="17" t="s">
        <v>12</v>
      </c>
      <c r="T26" s="17" t="s">
        <v>8</v>
      </c>
      <c r="U26" s="17" t="s">
        <v>13</v>
      </c>
      <c r="V26" s="17" t="s">
        <v>9</v>
      </c>
      <c r="W26" s="17" t="s">
        <v>14</v>
      </c>
    </row>
    <row r="27" spans="1:23" x14ac:dyDescent="0.2">
      <c r="B27" s="4">
        <v>8.9879999999999995</v>
      </c>
      <c r="C27" s="4">
        <v>11.170999999999999</v>
      </c>
      <c r="D27" s="4">
        <v>9.5519999999999996</v>
      </c>
      <c r="E27" s="4">
        <v>12.287000000000001</v>
      </c>
      <c r="F27" s="4">
        <v>5.5039999999999996</v>
      </c>
      <c r="G27" s="4">
        <v>19.579999999999998</v>
      </c>
      <c r="H27" s="4">
        <v>8.5980000000000008</v>
      </c>
      <c r="I27" s="4">
        <v>15.23</v>
      </c>
      <c r="J27" s="4">
        <v>5.4180000000000001</v>
      </c>
      <c r="K27" s="4">
        <v>13.035</v>
      </c>
      <c r="N27" s="4">
        <v>2.9369999999999998</v>
      </c>
      <c r="O27" s="4">
        <v>2.77</v>
      </c>
      <c r="P27" s="4">
        <v>2.8919999999999999</v>
      </c>
      <c r="Q27" s="4">
        <v>4.3710000000000004</v>
      </c>
      <c r="R27" s="4">
        <v>1.5589999999999999</v>
      </c>
      <c r="S27" s="4">
        <v>2.2109999999999999</v>
      </c>
      <c r="T27" s="4">
        <v>2.5760000000000001</v>
      </c>
      <c r="U27" s="4">
        <v>2.855</v>
      </c>
      <c r="V27" s="4">
        <v>3.49</v>
      </c>
      <c r="W27" s="4">
        <v>5.423</v>
      </c>
    </row>
    <row r="28" spans="1:23" x14ac:dyDescent="0.2">
      <c r="B28" s="4">
        <v>10.776</v>
      </c>
      <c r="C28" s="4">
        <v>12.339</v>
      </c>
      <c r="D28" s="4">
        <v>6.1050000000000004</v>
      </c>
      <c r="E28" s="4">
        <v>8.3710000000000004</v>
      </c>
      <c r="F28" s="4">
        <v>8.48</v>
      </c>
      <c r="G28" s="4">
        <v>14.585000000000001</v>
      </c>
      <c r="H28" s="4">
        <v>8.7439999999999998</v>
      </c>
      <c r="I28" s="4">
        <v>16.850999999999999</v>
      </c>
      <c r="J28" s="4">
        <v>8.5079999999999991</v>
      </c>
      <c r="K28" s="4">
        <v>13.285</v>
      </c>
      <c r="N28" s="4">
        <v>1.5780000000000001</v>
      </c>
      <c r="O28" s="4">
        <v>5.4509999999999996</v>
      </c>
      <c r="P28" s="4">
        <v>5.62</v>
      </c>
      <c r="Q28" s="4">
        <v>2.266</v>
      </c>
      <c r="R28" s="4">
        <v>1.387</v>
      </c>
      <c r="S28" s="4">
        <v>5.4720000000000004</v>
      </c>
      <c r="T28" s="4">
        <v>4.242</v>
      </c>
      <c r="U28" s="4">
        <v>3.6579999999999999</v>
      </c>
      <c r="V28" s="4">
        <v>1.958</v>
      </c>
      <c r="W28" s="4">
        <v>4.84</v>
      </c>
    </row>
    <row r="29" spans="1:23" x14ac:dyDescent="0.2">
      <c r="B29" s="4">
        <v>5.173</v>
      </c>
      <c r="C29" s="4">
        <v>11.675000000000001</v>
      </c>
      <c r="D29" s="4">
        <v>6.859</v>
      </c>
      <c r="E29" s="4">
        <v>9.8800000000000008</v>
      </c>
      <c r="F29" s="4">
        <v>4.0350000000000001</v>
      </c>
      <c r="G29" s="4">
        <v>12.965999999999999</v>
      </c>
      <c r="H29" s="4">
        <v>10.262</v>
      </c>
      <c r="I29" s="4">
        <v>18.626999999999999</v>
      </c>
      <c r="J29" s="4">
        <v>10.294</v>
      </c>
      <c r="K29" s="4">
        <v>13.036</v>
      </c>
      <c r="N29" s="4">
        <v>4.2560000000000002</v>
      </c>
      <c r="O29" s="4">
        <v>5.133</v>
      </c>
      <c r="P29" s="4">
        <v>2.1509999999999998</v>
      </c>
      <c r="Q29" s="4">
        <v>5.3440000000000003</v>
      </c>
      <c r="R29" s="4">
        <v>0.60599999999999998</v>
      </c>
      <c r="S29" s="4">
        <v>4.8929999999999998</v>
      </c>
      <c r="T29" s="4">
        <v>3.19</v>
      </c>
      <c r="U29" s="4">
        <v>5.9009999999999998</v>
      </c>
      <c r="V29" s="4">
        <v>0.67800000000000005</v>
      </c>
      <c r="W29" s="4">
        <v>8.7710000000000008</v>
      </c>
    </row>
    <row r="30" spans="1:23" x14ac:dyDescent="0.2">
      <c r="A30" s="18" t="s">
        <v>18</v>
      </c>
      <c r="B30" s="19">
        <f>AVERAGE(B27:B29)</f>
        <v>8.3123333333333331</v>
      </c>
      <c r="C30" s="19">
        <f>AVERAGE(C27:C29)</f>
        <v>11.728333333333333</v>
      </c>
      <c r="D30" s="19">
        <f t="shared" ref="D30:K30" si="26">AVERAGE(D27:D29)</f>
        <v>7.5053333333333327</v>
      </c>
      <c r="E30" s="19">
        <f t="shared" si="26"/>
        <v>10.179333333333334</v>
      </c>
      <c r="F30" s="19">
        <f t="shared" si="26"/>
        <v>6.0063333333333331</v>
      </c>
      <c r="G30" s="19">
        <f t="shared" si="26"/>
        <v>15.710333333333333</v>
      </c>
      <c r="H30" s="19">
        <f t="shared" si="26"/>
        <v>9.2013333333333325</v>
      </c>
      <c r="I30" s="19">
        <f t="shared" si="26"/>
        <v>16.902666666666665</v>
      </c>
      <c r="J30" s="19">
        <f t="shared" si="26"/>
        <v>8.0733333333333324</v>
      </c>
      <c r="K30" s="19">
        <f t="shared" si="26"/>
        <v>13.118666666666668</v>
      </c>
      <c r="M30" s="18" t="s">
        <v>18</v>
      </c>
      <c r="N30" s="19">
        <f>AVERAGE(N27:N29)</f>
        <v>2.9236666666666671</v>
      </c>
      <c r="O30" s="19">
        <f>AVERAGE(O27:O29)</f>
        <v>4.4513333333333334</v>
      </c>
      <c r="P30" s="19">
        <f t="shared" ref="P30:W30" si="27">AVERAGE(P27:P29)</f>
        <v>3.5543333333333336</v>
      </c>
      <c r="Q30" s="19">
        <f t="shared" si="27"/>
        <v>3.9936666666666674</v>
      </c>
      <c r="R30" s="19">
        <f t="shared" si="27"/>
        <v>1.1839999999999999</v>
      </c>
      <c r="S30" s="19">
        <f t="shared" si="27"/>
        <v>4.1920000000000002</v>
      </c>
      <c r="T30" s="19">
        <f t="shared" si="27"/>
        <v>3.3359999999999999</v>
      </c>
      <c r="U30" s="19">
        <f t="shared" si="27"/>
        <v>4.1379999999999999</v>
      </c>
      <c r="V30" s="19">
        <f t="shared" si="27"/>
        <v>2.0420000000000003</v>
      </c>
      <c r="W30" s="19">
        <f t="shared" si="27"/>
        <v>6.344666666666666</v>
      </c>
    </row>
    <row r="31" spans="1:23" x14ac:dyDescent="0.2">
      <c r="A31" s="18" t="s">
        <v>4</v>
      </c>
      <c r="B31" s="19">
        <f>_xlfn.STDEV.S(B27:B29)/SQRT(3)</f>
        <v>1.6523514893764133</v>
      </c>
      <c r="C31" s="19">
        <f>_xlfn.STDEV.S(C27:C29)/SQRT(3)</f>
        <v>0.33822543435472835</v>
      </c>
      <c r="D31" s="19">
        <f t="shared" ref="D31:K31" si="28">_xlfn.STDEV.S(D27:D29)/SQRT(3)</f>
        <v>1.0462253315822803</v>
      </c>
      <c r="E31" s="19">
        <f t="shared" si="28"/>
        <v>1.1403163791003093</v>
      </c>
      <c r="F31" s="19">
        <f t="shared" si="28"/>
        <v>1.3075116740502863</v>
      </c>
      <c r="G31" s="19">
        <f t="shared" si="28"/>
        <v>1.9904798695568648</v>
      </c>
      <c r="H31" s="19">
        <f t="shared" si="28"/>
        <v>0.53200543021455893</v>
      </c>
      <c r="I31" s="19">
        <f t="shared" si="28"/>
        <v>0.98096964501682915</v>
      </c>
      <c r="J31" s="19">
        <f t="shared" si="28"/>
        <v>1.4242594957068442</v>
      </c>
      <c r="K31" s="19">
        <f t="shared" si="28"/>
        <v>8.3167167667161743E-2</v>
      </c>
      <c r="M31" s="18" t="s">
        <v>4</v>
      </c>
      <c r="N31" s="19">
        <f>_xlfn.STDEV.S(N27:N29)/SQRT(3)</f>
        <v>0.77310075525624578</v>
      </c>
      <c r="O31" s="19">
        <f>_xlfn.STDEV.S(O27:O29)/SQRT(3)</f>
        <v>0.84566390749779785</v>
      </c>
      <c r="P31" s="19">
        <f t="shared" ref="P31:W31" si="29">_xlfn.STDEV.S(P27:P29)/SQRT(3)</f>
        <v>1.0547518402185625</v>
      </c>
      <c r="Q31" s="19">
        <f t="shared" si="29"/>
        <v>0.90835131480672704</v>
      </c>
      <c r="R31" s="19">
        <f t="shared" si="29"/>
        <v>0.29323426357322857</v>
      </c>
      <c r="S31" s="19">
        <f t="shared" si="29"/>
        <v>1.0045033598749185</v>
      </c>
      <c r="T31" s="19">
        <f t="shared" si="29"/>
        <v>0.48644150042254308</v>
      </c>
      <c r="U31" s="19">
        <f t="shared" si="29"/>
        <v>0.91146932660037105</v>
      </c>
      <c r="V31" s="19">
        <f t="shared" si="29"/>
        <v>0.81284028771544858</v>
      </c>
      <c r="W31" s="19">
        <f t="shared" si="29"/>
        <v>1.2247846522733894</v>
      </c>
    </row>
    <row r="34" spans="1:23" x14ac:dyDescent="0.2">
      <c r="A34" s="20" t="s">
        <v>30</v>
      </c>
      <c r="B34" s="41" t="s">
        <v>31</v>
      </c>
      <c r="C34" s="41"/>
      <c r="D34" s="41"/>
      <c r="E34" s="41"/>
      <c r="F34" s="41"/>
      <c r="G34" s="41"/>
      <c r="H34" s="41"/>
      <c r="I34" s="41"/>
      <c r="J34" s="41"/>
      <c r="K34" s="41"/>
      <c r="M34" s="20" t="s">
        <v>69</v>
      </c>
      <c r="N34" s="41" t="s">
        <v>33</v>
      </c>
      <c r="O34" s="41"/>
      <c r="P34" s="41"/>
      <c r="Q34" s="41"/>
      <c r="R34" s="41"/>
      <c r="S34" s="41"/>
      <c r="T34" s="41"/>
      <c r="U34" s="41"/>
      <c r="V34" s="41"/>
      <c r="W34" s="41"/>
    </row>
    <row r="35" spans="1:23" x14ac:dyDescent="0.2">
      <c r="B35" s="8" t="s">
        <v>5</v>
      </c>
      <c r="C35" s="8" t="s">
        <v>10</v>
      </c>
      <c r="D35" s="8" t="s">
        <v>6</v>
      </c>
      <c r="E35" s="8" t="s">
        <v>11</v>
      </c>
      <c r="F35" s="8" t="s">
        <v>7</v>
      </c>
      <c r="G35" s="8" t="s">
        <v>12</v>
      </c>
      <c r="H35" s="8" t="s">
        <v>8</v>
      </c>
      <c r="I35" s="8" t="s">
        <v>13</v>
      </c>
      <c r="J35" s="8" t="s">
        <v>9</v>
      </c>
      <c r="K35" s="8" t="s">
        <v>14</v>
      </c>
      <c r="N35" s="8" t="s">
        <v>5</v>
      </c>
      <c r="O35" s="8" t="s">
        <v>10</v>
      </c>
      <c r="P35" s="8" t="s">
        <v>6</v>
      </c>
      <c r="Q35" s="8" t="s">
        <v>11</v>
      </c>
      <c r="R35" s="8" t="s">
        <v>7</v>
      </c>
      <c r="S35" s="8" t="s">
        <v>12</v>
      </c>
      <c r="T35" s="8" t="s">
        <v>8</v>
      </c>
      <c r="U35" s="8" t="s">
        <v>13</v>
      </c>
      <c r="V35" s="8" t="s">
        <v>9</v>
      </c>
      <c r="W35" s="8" t="s">
        <v>14</v>
      </c>
    </row>
    <row r="36" spans="1:23" x14ac:dyDescent="0.2">
      <c r="B36" s="4">
        <f>+B27*100/AVERAGE($B$27:$B$29)</f>
        <v>108.12848377912339</v>
      </c>
      <c r="C36" s="4">
        <f>+C27*100/AVERAGE($B$27:$B$29)</f>
        <v>134.39066447447567</v>
      </c>
      <c r="D36" s="4">
        <f>+D27*100/AVERAGE($D$27:$D$29)</f>
        <v>127.26949724640257</v>
      </c>
      <c r="E36" s="4">
        <f>+E27*100/AVERAGE($D$27:$D$29)</f>
        <v>163.7102504885415</v>
      </c>
      <c r="F36" s="4">
        <f>+F27*100/AVERAGE($F$27:$F$29)</f>
        <v>91.636605804983631</v>
      </c>
      <c r="G36" s="4">
        <f>+G27*100/AVERAGE($F$27:$F$29)</f>
        <v>325.9892335867695</v>
      </c>
      <c r="H36" s="4">
        <f>+H27*100/AVERAGE($H$27:$H$29)</f>
        <v>93.44297927836547</v>
      </c>
      <c r="I36" s="4">
        <f>+I27*100/AVERAGE($H$27:$H$29)</f>
        <v>165.51948992899582</v>
      </c>
      <c r="J36" s="4">
        <f>+J27*100/AVERAGE($J$27:$J$29)</f>
        <v>67.109826589595386</v>
      </c>
      <c r="K36" s="4">
        <f>+K27*100/AVERAGE($J$27:$J$29)</f>
        <v>161.45747316267548</v>
      </c>
      <c r="N36" s="4">
        <f>+N27*100/AVERAGE($N$27:$N$29)</f>
        <v>100.45604834112414</v>
      </c>
      <c r="O36" s="4">
        <f>+O27*100/AVERAGE($N$27:$N$29)</f>
        <v>94.744042868544057</v>
      </c>
      <c r="P36" s="4">
        <f>+P27*100/AVERAGE($P$27:$P$29)</f>
        <v>81.365469380099398</v>
      </c>
      <c r="Q36" s="4">
        <f>+Q27*100/AVERAGE($P$27:$P$29)</f>
        <v>122.9766482228266</v>
      </c>
      <c r="R36" s="4">
        <f>+R27*100/AVERAGE($R$27:$R$29)</f>
        <v>131.67229729729732</v>
      </c>
      <c r="S36" s="4">
        <f>+S27*100/AVERAGE($R$27:$R$29)</f>
        <v>186.73986486486487</v>
      </c>
      <c r="T36" s="4">
        <f>+T27*100/AVERAGE($T$27:$T$29)</f>
        <v>77.218225419664279</v>
      </c>
      <c r="U36" s="4">
        <f>+U27*100/AVERAGE($T$27:$T$29)</f>
        <v>85.581534772182252</v>
      </c>
      <c r="V36" s="4">
        <f>+V27*100/AVERAGE($V$27:$V$29)</f>
        <v>170.91087169441721</v>
      </c>
      <c r="W36" s="4">
        <f>+W27*100/AVERAGE($V$27:$V$29)</f>
        <v>265.57296767874629</v>
      </c>
    </row>
    <row r="37" spans="1:23" x14ac:dyDescent="0.2">
      <c r="B37" s="4">
        <f t="shared" ref="B37:C38" si="30">+B28*100/AVERAGE($B$27:$B$29)</f>
        <v>129.63868949753379</v>
      </c>
      <c r="C37" s="4">
        <f t="shared" si="30"/>
        <v>148.44207402654692</v>
      </c>
      <c r="D37" s="4">
        <f t="shared" ref="D37:E38" si="31">+D28*100/AVERAGE($D$27:$D$29)</f>
        <v>81.34215668857702</v>
      </c>
      <c r="E37" s="4">
        <f t="shared" si="31"/>
        <v>111.53402025226507</v>
      </c>
      <c r="F37" s="4">
        <f t="shared" ref="F37:G38" si="32">+F28*100/AVERAGE($F$27:$F$29)</f>
        <v>141.1843054553527</v>
      </c>
      <c r="G37" s="4">
        <f t="shared" si="32"/>
        <v>242.82701592763195</v>
      </c>
      <c r="H37" s="4">
        <f t="shared" ref="H37:I38" si="33">+H28*100/AVERAGE($H$27:$H$29)</f>
        <v>95.029705839733381</v>
      </c>
      <c r="I37" s="4">
        <f t="shared" si="33"/>
        <v>183.13650195623822</v>
      </c>
      <c r="J37" s="4">
        <f t="shared" ref="J37:K38" si="34">+J28*100/AVERAGE($J$27:$J$29)</f>
        <v>105.38398018166805</v>
      </c>
      <c r="K37" s="4">
        <f t="shared" si="34"/>
        <v>164.55408753096617</v>
      </c>
      <c r="N37" s="4">
        <f t="shared" ref="N37:O38" si="35">+N28*100/AVERAGE($N$27:$N$29)</f>
        <v>53.97332117204423</v>
      </c>
      <c r="O37" s="4">
        <f t="shared" si="35"/>
        <v>186.44396306008431</v>
      </c>
      <c r="P37" s="4">
        <f t="shared" ref="P37:Q38" si="36">+P28*100/AVERAGE($P$27:$P$29)</f>
        <v>158.11685266810466</v>
      </c>
      <c r="Q37" s="4">
        <f t="shared" si="36"/>
        <v>63.753165150520488</v>
      </c>
      <c r="R37" s="4">
        <f t="shared" ref="R37:S38" si="37">+R28*100/AVERAGE($R$27:$R$29)</f>
        <v>117.14527027027026</v>
      </c>
      <c r="S37" s="4">
        <f t="shared" si="37"/>
        <v>462.16216216216225</v>
      </c>
      <c r="T37" s="4">
        <f t="shared" ref="T37:U38" si="38">+T28*100/AVERAGE($T$27:$T$29)</f>
        <v>127.15827338129496</v>
      </c>
      <c r="U37" s="4">
        <f t="shared" si="38"/>
        <v>109.65227817745804</v>
      </c>
      <c r="V37" s="4">
        <f t="shared" ref="V37:W38" si="39">+V28*100/AVERAGE($V$27:$V$29)</f>
        <v>95.886385896180201</v>
      </c>
      <c r="W37" s="4">
        <f t="shared" si="39"/>
        <v>237.02252693437802</v>
      </c>
    </row>
    <row r="38" spans="1:23" x14ac:dyDescent="0.2">
      <c r="B38" s="4">
        <f t="shared" si="30"/>
        <v>62.232826723342818</v>
      </c>
      <c r="C38" s="4">
        <f t="shared" si="30"/>
        <v>140.45394393872559</v>
      </c>
      <c r="D38" s="4">
        <f t="shared" si="31"/>
        <v>91.388346065020428</v>
      </c>
      <c r="E38" s="4">
        <f t="shared" si="31"/>
        <v>131.63972286374135</v>
      </c>
      <c r="F38" s="4">
        <f t="shared" si="32"/>
        <v>67.179088739663698</v>
      </c>
      <c r="G38" s="4">
        <f t="shared" si="32"/>
        <v>215.87213496864419</v>
      </c>
      <c r="H38" s="4">
        <f t="shared" si="33"/>
        <v>111.52731488190119</v>
      </c>
      <c r="I38" s="4">
        <f t="shared" si="33"/>
        <v>202.43805245616576</v>
      </c>
      <c r="J38" s="4">
        <f t="shared" si="34"/>
        <v>127.50619322873661</v>
      </c>
      <c r="K38" s="4">
        <f t="shared" si="34"/>
        <v>161.46985962014864</v>
      </c>
      <c r="N38" s="4">
        <f t="shared" si="35"/>
        <v>145.57063048683159</v>
      </c>
      <c r="O38" s="4">
        <f t="shared" si="35"/>
        <v>175.56721012427315</v>
      </c>
      <c r="P38" s="4">
        <f t="shared" si="36"/>
        <v>60.517677951795918</v>
      </c>
      <c r="Q38" s="4">
        <f t="shared" si="36"/>
        <v>150.35168339116569</v>
      </c>
      <c r="R38" s="4">
        <f t="shared" si="37"/>
        <v>51.182432432432435</v>
      </c>
      <c r="S38" s="4">
        <f t="shared" si="37"/>
        <v>413.2601351351351</v>
      </c>
      <c r="T38" s="4">
        <f t="shared" si="38"/>
        <v>95.623501199040774</v>
      </c>
      <c r="U38" s="4">
        <f t="shared" si="38"/>
        <v>176.8884892086331</v>
      </c>
      <c r="V38" s="4">
        <f t="shared" si="39"/>
        <v>33.202742409402546</v>
      </c>
      <c r="W38" s="4">
        <f t="shared" si="39"/>
        <v>429.52987267384918</v>
      </c>
    </row>
    <row r="39" spans="1:23" x14ac:dyDescent="0.2">
      <c r="A39" s="20" t="s">
        <v>26</v>
      </c>
      <c r="B39" s="12">
        <f>AVERAGE(B36:B38)</f>
        <v>100</v>
      </c>
      <c r="C39" s="12">
        <f>AVERAGE(C36:C38)</f>
        <v>141.09556081324942</v>
      </c>
      <c r="D39" s="12">
        <f>AVERAGE(D36:D38)</f>
        <v>100</v>
      </c>
      <c r="E39" s="12">
        <f>AVERAGE(E36:E38)</f>
        <v>135.62799786818263</v>
      </c>
      <c r="F39" s="12">
        <f t="shared" ref="F39:K39" si="40">AVERAGE(F36:F38)</f>
        <v>100.00000000000001</v>
      </c>
      <c r="G39" s="12">
        <f t="shared" si="40"/>
        <v>261.5627948276819</v>
      </c>
      <c r="H39" s="12">
        <f t="shared" si="40"/>
        <v>100.00000000000001</v>
      </c>
      <c r="I39" s="12">
        <f t="shared" si="40"/>
        <v>183.69801478046659</v>
      </c>
      <c r="J39" s="12">
        <f t="shared" si="40"/>
        <v>100.00000000000001</v>
      </c>
      <c r="K39" s="12">
        <f t="shared" si="40"/>
        <v>162.49380677126342</v>
      </c>
      <c r="M39" s="20" t="s">
        <v>26</v>
      </c>
      <c r="N39" s="12">
        <f>AVERAGE(N36:N38)</f>
        <v>100</v>
      </c>
      <c r="O39" s="12">
        <f>AVERAGE(O36:O38)</f>
        <v>152.25173868430053</v>
      </c>
      <c r="P39" s="12">
        <f>AVERAGE(P36:P38)</f>
        <v>100</v>
      </c>
      <c r="Q39" s="12">
        <f>AVERAGE(Q36:Q38)</f>
        <v>112.36049892150426</v>
      </c>
      <c r="R39" s="12">
        <f t="shared" ref="R39:W39" si="41">AVERAGE(R36:R38)</f>
        <v>100</v>
      </c>
      <c r="S39" s="12">
        <f t="shared" si="41"/>
        <v>354.05405405405401</v>
      </c>
      <c r="T39" s="12">
        <f t="shared" si="41"/>
        <v>100</v>
      </c>
      <c r="U39" s="12">
        <f t="shared" si="41"/>
        <v>124.04076738609115</v>
      </c>
      <c r="V39" s="12">
        <f t="shared" si="41"/>
        <v>99.999999999999986</v>
      </c>
      <c r="W39" s="12">
        <f t="shared" si="41"/>
        <v>310.70845576232449</v>
      </c>
    </row>
    <row r="40" spans="1:23" x14ac:dyDescent="0.2">
      <c r="A40" s="20" t="s">
        <v>4</v>
      </c>
      <c r="B40" s="12">
        <f>_xlfn.STDEV.S(B36:B38)/SQRT(3)</f>
        <v>19.878311216783228</v>
      </c>
      <c r="C40" s="12">
        <f>_xlfn.STDEV.S(C36:C38)/SQRT(3)</f>
        <v>4.068958988908796</v>
      </c>
      <c r="D40" s="12">
        <f>_xlfn.STDEV.S(D36:D38)/SQRT(3)</f>
        <v>13.939758370700119</v>
      </c>
      <c r="E40" s="12">
        <f>_xlfn.STDEV.S(E36:E38)/SQRT(3)</f>
        <v>15.19341418236348</v>
      </c>
      <c r="F40" s="12">
        <f t="shared" ref="F40:K40" si="42">_xlfn.STDEV.S(F36:F38)/SQRT(3)</f>
        <v>21.768882968815419</v>
      </c>
      <c r="G40" s="12">
        <f t="shared" si="42"/>
        <v>33.139683715359304</v>
      </c>
      <c r="H40" s="12">
        <f t="shared" si="42"/>
        <v>5.7818297733794992</v>
      </c>
      <c r="I40" s="12">
        <f t="shared" si="42"/>
        <v>10.661168435916846</v>
      </c>
      <c r="J40" s="12">
        <f t="shared" si="42"/>
        <v>17.641529674320928</v>
      </c>
      <c r="K40" s="12">
        <f t="shared" si="42"/>
        <v>1.0301465854726952</v>
      </c>
      <c r="M40" s="20" t="s">
        <v>4</v>
      </c>
      <c r="N40" s="12">
        <f>_xlfn.STDEV.S(N36:N38)/SQRT(3)</f>
        <v>26.442848771733377</v>
      </c>
      <c r="O40" s="12">
        <f>_xlfn.STDEV.S(O36:O38)/SQRT(3)</f>
        <v>28.92477166222082</v>
      </c>
      <c r="P40" s="12">
        <f>_xlfn.STDEV.S(P36:P38)/SQRT(3)</f>
        <v>29.675096320507237</v>
      </c>
      <c r="Q40" s="12">
        <f>_xlfn.STDEV.S(Q36:Q38)/SQRT(3)</f>
        <v>25.556165660885142</v>
      </c>
      <c r="R40" s="12">
        <f t="shared" ref="R40:W40" si="43">_xlfn.STDEV.S(R36:R38)/SQRT(3)</f>
        <v>24.766407396387514</v>
      </c>
      <c r="S40" s="12">
        <f t="shared" si="43"/>
        <v>84.839810800246596</v>
      </c>
      <c r="T40" s="12">
        <f t="shared" si="43"/>
        <v>14.581579748877139</v>
      </c>
      <c r="U40" s="12">
        <f t="shared" si="43"/>
        <v>27.322222020394772</v>
      </c>
      <c r="V40" s="12">
        <f t="shared" si="43"/>
        <v>39.806086567847629</v>
      </c>
      <c r="W40" s="12">
        <f t="shared" si="43"/>
        <v>59.979659758736027</v>
      </c>
    </row>
    <row r="41" spans="1:23" x14ac:dyDescent="0.2">
      <c r="A41" s="21"/>
      <c r="B41" s="44" t="s">
        <v>27</v>
      </c>
      <c r="C41" s="44"/>
      <c r="D41" s="44"/>
      <c r="E41" s="44"/>
      <c r="F41" s="44"/>
      <c r="G41" s="44"/>
      <c r="H41" s="44"/>
      <c r="I41" s="44"/>
      <c r="J41" s="44"/>
      <c r="K41" s="44"/>
      <c r="M41" s="21"/>
      <c r="N41" s="44" t="s">
        <v>27</v>
      </c>
      <c r="O41" s="44"/>
      <c r="P41" s="44"/>
      <c r="Q41" s="44"/>
      <c r="R41" s="44"/>
      <c r="S41" s="44"/>
      <c r="T41" s="44"/>
      <c r="U41" s="44"/>
      <c r="V41" s="44"/>
      <c r="W41" s="44"/>
    </row>
    <row r="42" spans="1:23" x14ac:dyDescent="0.2">
      <c r="A42" s="21"/>
      <c r="B42" s="15"/>
      <c r="C42" s="22">
        <f>+C36-(AVERAGE(B$12:B$14))</f>
        <v>34.39066447447567</v>
      </c>
      <c r="D42" s="15"/>
      <c r="E42" s="22">
        <f>+E36-(AVERAGE(D$12:D$14))</f>
        <v>63.710250488541504</v>
      </c>
      <c r="F42" s="15"/>
      <c r="G42" s="22">
        <f>+G36-(AVERAGE(F$12:F$14))</f>
        <v>225.9892335867695</v>
      </c>
      <c r="H42" s="15"/>
      <c r="I42" s="22">
        <f>+I36-(AVERAGE(H$12:H$14))</f>
        <v>65.519489928995824</v>
      </c>
      <c r="J42" s="15"/>
      <c r="K42" s="22">
        <f>+K36-(AVERAGE(J$12:J$14))</f>
        <v>61.457473162675484</v>
      </c>
      <c r="M42" s="21"/>
      <c r="N42" s="15"/>
      <c r="O42" s="22">
        <f>+O36-(AVERAGE(N$12:N$14))</f>
        <v>-5.2559571314559435</v>
      </c>
      <c r="P42" s="15"/>
      <c r="Q42" s="22">
        <f>+Q36-(AVERAGE(P$12:P$14))</f>
        <v>22.976648222826597</v>
      </c>
      <c r="R42" s="15"/>
      <c r="S42" s="22">
        <f>+S36-(AVERAGE(R$12:R$14))</f>
        <v>86.73986486486487</v>
      </c>
      <c r="T42" s="15"/>
      <c r="U42" s="22">
        <f>+U36-(AVERAGE(T$12:T$14))</f>
        <v>-14.418465227817748</v>
      </c>
      <c r="V42" s="15"/>
      <c r="W42" s="22">
        <f>+W36-(AVERAGE(V$12:V$14))</f>
        <v>165.57296767874629</v>
      </c>
    </row>
    <row r="43" spans="1:23" x14ac:dyDescent="0.2">
      <c r="A43" s="21"/>
      <c r="B43" s="15"/>
      <c r="C43" s="9">
        <f>+C37-(AVERAGE(B$12:B$14))</f>
        <v>48.442074026546919</v>
      </c>
      <c r="D43" s="15"/>
      <c r="E43" s="9">
        <f>+E37-(AVERAGE(D$12:D$14))</f>
        <v>11.534020252265066</v>
      </c>
      <c r="F43" s="15"/>
      <c r="G43" s="9">
        <f t="shared" ref="G43:I44" si="44">+G37-(AVERAGE(F$12:F$14))</f>
        <v>142.82701592763195</v>
      </c>
      <c r="H43" s="15"/>
      <c r="I43" s="9">
        <f t="shared" si="44"/>
        <v>83.13650195623822</v>
      </c>
      <c r="J43" s="15"/>
      <c r="K43" s="9">
        <f t="shared" ref="K43:K44" si="45">+K37-(AVERAGE(J$12:J$14))</f>
        <v>64.554087530966171</v>
      </c>
      <c r="M43" s="21"/>
      <c r="N43" s="15"/>
      <c r="O43" s="9">
        <f>+O37-(AVERAGE(N$12:N$14))</f>
        <v>86.443963060084315</v>
      </c>
      <c r="P43" s="15"/>
      <c r="Q43" s="9">
        <f>+Q37-(AVERAGE(P$12:P$14))</f>
        <v>-36.246834849479512</v>
      </c>
      <c r="R43" s="15"/>
      <c r="S43" s="9">
        <f t="shared" ref="S43:U44" si="46">+S37-(AVERAGE(R$12:R$14))</f>
        <v>362.16216216216225</v>
      </c>
      <c r="T43" s="15"/>
      <c r="U43" s="9">
        <f t="shared" si="46"/>
        <v>9.6522781774580437</v>
      </c>
      <c r="V43" s="15"/>
      <c r="W43" s="9">
        <f t="shared" ref="W43:W44" si="47">+W37-(AVERAGE(V$12:V$14))</f>
        <v>137.02252693437802</v>
      </c>
    </row>
    <row r="44" spans="1:23" x14ac:dyDescent="0.2">
      <c r="A44" s="21"/>
      <c r="B44" s="15"/>
      <c r="C44" s="9">
        <f>+C38-(AVERAGE(B$12:B$14))</f>
        <v>40.453943938725587</v>
      </c>
      <c r="D44" s="15"/>
      <c r="E44" s="9">
        <f>+E38-(AVERAGE(D$12:D$14))</f>
        <v>31.639722863741355</v>
      </c>
      <c r="F44" s="15"/>
      <c r="G44" s="9">
        <f t="shared" si="44"/>
        <v>115.87213496864419</v>
      </c>
      <c r="H44" s="15"/>
      <c r="I44" s="9">
        <f t="shared" si="44"/>
        <v>102.43805245616576</v>
      </c>
      <c r="J44" s="15"/>
      <c r="K44" s="9">
        <f t="shared" si="45"/>
        <v>61.46985962014864</v>
      </c>
      <c r="M44" s="21"/>
      <c r="N44" s="15"/>
      <c r="O44" s="9">
        <f>+O38-(AVERAGE(N$12:N$14))</f>
        <v>75.567210124273146</v>
      </c>
      <c r="P44" s="15"/>
      <c r="Q44" s="9">
        <f>+Q38-(AVERAGE(P$12:P$14))</f>
        <v>50.351683391165693</v>
      </c>
      <c r="R44" s="15"/>
      <c r="S44" s="9">
        <f t="shared" si="46"/>
        <v>313.2601351351351</v>
      </c>
      <c r="T44" s="15"/>
      <c r="U44" s="9">
        <f t="shared" si="46"/>
        <v>76.888489208633104</v>
      </c>
      <c r="V44" s="15"/>
      <c r="W44" s="9">
        <f t="shared" si="47"/>
        <v>329.52987267384918</v>
      </c>
    </row>
    <row r="45" spans="1:23" x14ac:dyDescent="0.2">
      <c r="A45" s="20" t="s">
        <v>26</v>
      </c>
      <c r="C45" s="12">
        <f>AVERAGE(C42:C44)</f>
        <v>41.095560813249392</v>
      </c>
      <c r="D45" s="15"/>
      <c r="E45" s="12">
        <f>AVERAGE(E42:E44)</f>
        <v>35.627997868182639</v>
      </c>
      <c r="F45" s="15"/>
      <c r="G45" s="12">
        <f t="shared" ref="G45:K45" si="48">AVERAGE(G42:G44)</f>
        <v>161.56279482768187</v>
      </c>
      <c r="H45" s="15"/>
      <c r="I45" s="12">
        <f t="shared" si="48"/>
        <v>83.698014780466607</v>
      </c>
      <c r="J45" s="15"/>
      <c r="K45" s="12">
        <f t="shared" si="48"/>
        <v>62.493806771263429</v>
      </c>
      <c r="M45" s="20" t="s">
        <v>26</v>
      </c>
      <c r="O45" s="12">
        <f>AVERAGE(O42:O44)</f>
        <v>52.251738684300506</v>
      </c>
      <c r="P45" s="15"/>
      <c r="Q45" s="12">
        <f>AVERAGE(Q42:Q44)</f>
        <v>12.360498921504259</v>
      </c>
      <c r="R45" s="15"/>
      <c r="S45" s="12">
        <f t="shared" ref="S45:W45" si="49">AVERAGE(S42:S44)</f>
        <v>254.05405405405406</v>
      </c>
      <c r="T45" s="15"/>
      <c r="U45" s="12">
        <f t="shared" si="49"/>
        <v>24.040767386091133</v>
      </c>
      <c r="V45" s="15"/>
      <c r="W45" s="12">
        <f t="shared" si="49"/>
        <v>210.70845576232446</v>
      </c>
    </row>
    <row r="46" spans="1:23" x14ac:dyDescent="0.2">
      <c r="A46" s="20" t="s">
        <v>4</v>
      </c>
      <c r="C46" s="12">
        <f>_xlfn.STDEV.S(C42:C44)/SQRT(3)</f>
        <v>4.0689589889088023</v>
      </c>
      <c r="D46" s="15"/>
      <c r="E46" s="12">
        <f>_xlfn.STDEV.S(E42:E44)/SQRT(3)</f>
        <v>15.193414182363361</v>
      </c>
      <c r="F46" s="15"/>
      <c r="G46" s="12">
        <f t="shared" ref="G46:K46" si="50">_xlfn.STDEV.S(G42:G44)/SQRT(3)</f>
        <v>33.139683715359304</v>
      </c>
      <c r="H46" s="15"/>
      <c r="I46" s="12">
        <f t="shared" si="50"/>
        <v>10.661168435916837</v>
      </c>
      <c r="J46" s="15"/>
      <c r="K46" s="12">
        <f t="shared" si="50"/>
        <v>1.030146585472695</v>
      </c>
      <c r="M46" s="20" t="s">
        <v>4</v>
      </c>
      <c r="O46" s="12">
        <f>_xlfn.STDEV.S(O42:O44)/SQRT(3)</f>
        <v>28.924771662220888</v>
      </c>
      <c r="P46" s="15"/>
      <c r="Q46" s="12">
        <f>_xlfn.STDEV.S(Q42:Q44)/SQRT(3)</f>
        <v>25.556165660885146</v>
      </c>
      <c r="R46" s="15"/>
      <c r="S46" s="12">
        <f t="shared" ref="S46:W46" si="51">_xlfn.STDEV.S(S42:S44)/SQRT(3)</f>
        <v>84.839810800246553</v>
      </c>
      <c r="T46" s="15"/>
      <c r="U46" s="12">
        <f t="shared" si="51"/>
        <v>27.322222020394811</v>
      </c>
      <c r="V46" s="15"/>
      <c r="W46" s="12">
        <f t="shared" si="51"/>
        <v>59.979659758735984</v>
      </c>
    </row>
    <row r="47" spans="1:23" x14ac:dyDescent="0.2">
      <c r="C47" s="23"/>
      <c r="D47" s="23"/>
      <c r="E47" s="26"/>
      <c r="F47" s="23"/>
      <c r="G47" s="24"/>
      <c r="H47" s="23"/>
      <c r="I47" s="24"/>
      <c r="J47" s="23"/>
      <c r="K47" s="24"/>
      <c r="O47" s="23"/>
      <c r="P47" s="23"/>
      <c r="Q47" s="23"/>
      <c r="R47" s="23"/>
      <c r="S47" s="27"/>
      <c r="T47" s="23"/>
      <c r="U47" s="23"/>
      <c r="V47" s="23"/>
      <c r="W47" s="24"/>
    </row>
  </sheetData>
  <mergeCells count="12">
    <mergeCell ref="B25:K25"/>
    <mergeCell ref="N25:W25"/>
    <mergeCell ref="B34:K34"/>
    <mergeCell ref="N34:W34"/>
    <mergeCell ref="B41:K41"/>
    <mergeCell ref="N41:W41"/>
    <mergeCell ref="B1:K1"/>
    <mergeCell ref="N1:W1"/>
    <mergeCell ref="B10:K10"/>
    <mergeCell ref="N10:W10"/>
    <mergeCell ref="B17:K17"/>
    <mergeCell ref="N17:W1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7"/>
  <sheetViews>
    <sheetView workbookViewId="0"/>
  </sheetViews>
  <sheetFormatPr baseColWidth="10" defaultColWidth="11.42578125" defaultRowHeight="12.75" x14ac:dyDescent="0.2"/>
  <cols>
    <col min="1" max="1" width="11.42578125" style="7"/>
    <col min="2" max="2" width="8.28515625" style="7" customWidth="1"/>
    <col min="3" max="3" width="8.85546875" style="7" customWidth="1"/>
    <col min="4" max="4" width="10.28515625" style="7" customWidth="1"/>
    <col min="5" max="5" width="9.7109375" style="7" customWidth="1"/>
    <col min="6" max="6" width="10.140625" style="7" customWidth="1"/>
    <col min="7" max="7" width="7.85546875" style="7" customWidth="1"/>
    <col min="8" max="8" width="10.140625" style="7" customWidth="1"/>
    <col min="9" max="9" width="8.42578125" style="7" customWidth="1"/>
    <col min="10" max="10" width="8.28515625" style="7" customWidth="1"/>
    <col min="11" max="11" width="8.140625" style="7" customWidth="1"/>
    <col min="12" max="13" width="11.42578125" style="7"/>
    <col min="14" max="14" width="10" style="7" customWidth="1"/>
    <col min="15" max="15" width="9.5703125" style="7" customWidth="1"/>
    <col min="16" max="16" width="10.42578125" style="7" customWidth="1"/>
    <col min="17" max="17" width="9.85546875" style="7" customWidth="1"/>
    <col min="18" max="18" width="10" style="7" customWidth="1"/>
    <col min="19" max="19" width="9.5703125" style="7" customWidth="1"/>
    <col min="20" max="20" width="9.140625" style="7" customWidth="1"/>
    <col min="21" max="21" width="10" style="7" customWidth="1"/>
    <col min="22" max="22" width="10.28515625" style="7" customWidth="1"/>
    <col min="23" max="23" width="7.42578125" style="7" bestFit="1" customWidth="1"/>
    <col min="24" max="16384" width="11.42578125" style="7"/>
  </cols>
  <sheetData>
    <row r="1" spans="1:23" ht="14.45" customHeight="1" x14ac:dyDescent="0.3">
      <c r="B1" s="43" t="s">
        <v>34</v>
      </c>
      <c r="C1" s="43"/>
      <c r="D1" s="43"/>
      <c r="E1" s="43"/>
      <c r="F1" s="43"/>
      <c r="G1" s="43"/>
      <c r="H1" s="43"/>
      <c r="I1" s="43"/>
      <c r="J1" s="43"/>
      <c r="K1" s="43"/>
      <c r="N1" s="43" t="s">
        <v>35</v>
      </c>
      <c r="O1" s="43"/>
      <c r="P1" s="43"/>
      <c r="Q1" s="43"/>
      <c r="R1" s="43"/>
      <c r="S1" s="43"/>
      <c r="T1" s="43"/>
      <c r="U1" s="43"/>
      <c r="V1" s="43"/>
      <c r="W1" s="43"/>
    </row>
    <row r="2" spans="1:23" ht="13.9" x14ac:dyDescent="0.3">
      <c r="B2" s="17" t="s">
        <v>5</v>
      </c>
      <c r="C2" s="17" t="s">
        <v>10</v>
      </c>
      <c r="D2" s="17" t="s">
        <v>6</v>
      </c>
      <c r="E2" s="17" t="s">
        <v>11</v>
      </c>
      <c r="F2" s="17" t="s">
        <v>7</v>
      </c>
      <c r="G2" s="17" t="s">
        <v>12</v>
      </c>
      <c r="H2" s="17" t="s">
        <v>8</v>
      </c>
      <c r="I2" s="17" t="s">
        <v>13</v>
      </c>
      <c r="J2" s="17" t="s">
        <v>9</v>
      </c>
      <c r="K2" s="17" t="s">
        <v>14</v>
      </c>
      <c r="N2" s="17" t="s">
        <v>5</v>
      </c>
      <c r="O2" s="17" t="s">
        <v>10</v>
      </c>
      <c r="P2" s="17" t="s">
        <v>6</v>
      </c>
      <c r="Q2" s="17" t="s">
        <v>11</v>
      </c>
      <c r="R2" s="17" t="s">
        <v>7</v>
      </c>
      <c r="S2" s="17" t="s">
        <v>12</v>
      </c>
      <c r="T2" s="17" t="s">
        <v>8</v>
      </c>
      <c r="U2" s="17" t="s">
        <v>13</v>
      </c>
      <c r="V2" s="17" t="s">
        <v>9</v>
      </c>
      <c r="W2" s="17" t="s">
        <v>14</v>
      </c>
    </row>
    <row r="3" spans="1:23" ht="13.9" x14ac:dyDescent="0.3">
      <c r="B3" s="4">
        <v>7.3037083333333301</v>
      </c>
      <c r="C3" s="4">
        <v>8.0044166666666694</v>
      </c>
      <c r="D3" s="9">
        <v>7.66191666666667</v>
      </c>
      <c r="E3" s="9">
        <v>7.1827500000000004</v>
      </c>
      <c r="F3" s="4">
        <v>11.5569166666667</v>
      </c>
      <c r="G3" s="4">
        <v>8.1039166666666702</v>
      </c>
      <c r="H3" s="9">
        <v>10.329000000000001</v>
      </c>
      <c r="I3" s="9">
        <v>9.1234166666666692</v>
      </c>
      <c r="J3" s="4">
        <v>13.418374999999999</v>
      </c>
      <c r="K3" s="4">
        <v>5.7499374999999997</v>
      </c>
      <c r="N3" s="4">
        <v>7.548</v>
      </c>
      <c r="O3" s="4">
        <v>5.7130000000000001</v>
      </c>
      <c r="P3" s="9">
        <v>7.8428333333333304</v>
      </c>
      <c r="Q3" s="9">
        <v>8.7653999999999996</v>
      </c>
      <c r="R3" s="4">
        <v>9.4624166666666696</v>
      </c>
      <c r="S3" s="4">
        <v>8.00075</v>
      </c>
      <c r="T3" s="9">
        <v>13.808999999999999</v>
      </c>
      <c r="U3" s="9">
        <v>9.1561666666666692</v>
      </c>
      <c r="V3" s="4">
        <v>10.402125</v>
      </c>
      <c r="W3" s="4">
        <v>5.6227499999999999</v>
      </c>
    </row>
    <row r="4" spans="1:23" ht="13.9" x14ac:dyDescent="0.3">
      <c r="B4" s="4">
        <v>8.0203333333333298</v>
      </c>
      <c r="C4" s="4">
        <v>7.3800833333333298</v>
      </c>
      <c r="D4" s="9">
        <v>10.2415</v>
      </c>
      <c r="E4" s="9">
        <v>7.5308333333333302</v>
      </c>
      <c r="F4" s="4">
        <v>12.677</v>
      </c>
      <c r="G4" s="4">
        <v>8.6175833333333305</v>
      </c>
      <c r="H4" s="9">
        <v>7.7002499999999996</v>
      </c>
      <c r="I4" s="9">
        <v>10.615916666666701</v>
      </c>
      <c r="J4" s="4">
        <v>7.9087500000000004</v>
      </c>
      <c r="K4" s="4">
        <v>4.649375</v>
      </c>
      <c r="N4" s="4">
        <v>4.83575</v>
      </c>
      <c r="O4" s="4">
        <v>5.4006363636363597</v>
      </c>
      <c r="P4" s="9">
        <v>12.4210833333333</v>
      </c>
      <c r="Q4" s="9">
        <v>8.2706666666666706</v>
      </c>
      <c r="R4" s="4">
        <v>15.973750000000001</v>
      </c>
      <c r="S4" s="4">
        <v>8.0848333333333304</v>
      </c>
      <c r="T4" s="9">
        <v>12.698</v>
      </c>
      <c r="U4" s="9">
        <v>9.3081666666666703</v>
      </c>
      <c r="V4" s="4">
        <v>12.275499999999999</v>
      </c>
      <c r="W4" s="4">
        <v>8.9695</v>
      </c>
    </row>
    <row r="5" spans="1:23" ht="13.9" x14ac:dyDescent="0.3">
      <c r="B5" s="4">
        <v>9.0403333333333293</v>
      </c>
      <c r="C5" s="4">
        <v>4.7695833333333297</v>
      </c>
      <c r="D5" s="9">
        <v>8.5554166666666696</v>
      </c>
      <c r="E5" s="9">
        <v>5.7649999999999997</v>
      </c>
      <c r="F5" s="4">
        <v>9.7880000000000003</v>
      </c>
      <c r="G5" s="4">
        <v>8.27783333333333</v>
      </c>
      <c r="H5" s="9">
        <v>9.3962500000000002</v>
      </c>
      <c r="I5" s="9">
        <v>8.6359999999999992</v>
      </c>
      <c r="J5" s="4">
        <v>10.3214166666667</v>
      </c>
      <c r="K5" s="4">
        <v>6.5786666666666704</v>
      </c>
      <c r="N5" s="4">
        <v>11.67</v>
      </c>
      <c r="O5" s="4">
        <v>4.7089999999999996</v>
      </c>
      <c r="P5" s="9">
        <v>11.9248333333333</v>
      </c>
      <c r="Q5" s="9">
        <v>10.00625</v>
      </c>
      <c r="R5" s="4">
        <v>9.4339166666666703</v>
      </c>
      <c r="S5" s="4">
        <v>14.073166666666699</v>
      </c>
      <c r="T5" s="9">
        <v>15.355833333333299</v>
      </c>
      <c r="U5" s="9">
        <v>6.6973750000000001</v>
      </c>
      <c r="V5" s="4">
        <v>12.98325</v>
      </c>
      <c r="W5" s="4">
        <v>7.2865000000000002</v>
      </c>
    </row>
    <row r="6" spans="1:23" ht="13.9" x14ac:dyDescent="0.3">
      <c r="A6" s="18" t="s">
        <v>18</v>
      </c>
      <c r="B6" s="19">
        <f>AVERAGE(B3:B5)</f>
        <v>8.1214583333333294</v>
      </c>
      <c r="C6" s="19">
        <f>AVERAGE(C3:C5)</f>
        <v>6.7180277777777766</v>
      </c>
      <c r="D6" s="19">
        <f t="shared" ref="D6:K6" si="0">AVERAGE(D3:D5)</f>
        <v>8.8196111111111133</v>
      </c>
      <c r="E6" s="19">
        <f t="shared" si="0"/>
        <v>6.8261944444444431</v>
      </c>
      <c r="F6" s="19">
        <f t="shared" si="0"/>
        <v>11.340638888888899</v>
      </c>
      <c r="G6" s="19">
        <f t="shared" si="0"/>
        <v>8.3331111111111102</v>
      </c>
      <c r="H6" s="19">
        <f t="shared" si="0"/>
        <v>9.1418333333333326</v>
      </c>
      <c r="I6" s="19">
        <f t="shared" si="0"/>
        <v>9.4584444444444564</v>
      </c>
      <c r="J6" s="19">
        <f t="shared" si="0"/>
        <v>10.5495138888889</v>
      </c>
      <c r="K6" s="19">
        <f t="shared" si="0"/>
        <v>5.6593263888888901</v>
      </c>
      <c r="M6" s="18" t="s">
        <v>18</v>
      </c>
      <c r="N6" s="19">
        <f>AVERAGE(N3:N5)</f>
        <v>8.0179166666666664</v>
      </c>
      <c r="O6" s="19">
        <f>AVERAGE(O3:O5)</f>
        <v>5.2742121212121198</v>
      </c>
      <c r="P6" s="19">
        <f t="shared" ref="P6:W6" si="1">AVERAGE(P3:P5)</f>
        <v>10.729583333333309</v>
      </c>
      <c r="Q6" s="19">
        <f t="shared" si="1"/>
        <v>9.0141055555555578</v>
      </c>
      <c r="R6" s="19">
        <f t="shared" si="1"/>
        <v>11.623361111111114</v>
      </c>
      <c r="S6" s="19">
        <f t="shared" si="1"/>
        <v>10.052916666666677</v>
      </c>
      <c r="T6" s="19">
        <f t="shared" si="1"/>
        <v>13.954277777777767</v>
      </c>
      <c r="U6" s="19">
        <f t="shared" si="1"/>
        <v>8.3872361111111129</v>
      </c>
      <c r="V6" s="19">
        <f t="shared" si="1"/>
        <v>11.886958333333332</v>
      </c>
      <c r="W6" s="19">
        <f t="shared" si="1"/>
        <v>7.2929166666666667</v>
      </c>
    </row>
    <row r="7" spans="1:23" ht="13.9" x14ac:dyDescent="0.3">
      <c r="A7" s="18" t="s">
        <v>4</v>
      </c>
      <c r="B7" s="19">
        <f>_xlfn.STDEV.S(B3:B5)/SQRT(3)</f>
        <v>0.50386383639332544</v>
      </c>
      <c r="C7" s="19">
        <f>_xlfn.STDEV.S(C3:C5)/SQRT(3)</f>
        <v>0.99075305409447811</v>
      </c>
      <c r="D7" s="19">
        <f t="shared" ref="D7:K7" si="2">_xlfn.STDEV.S(D3:D5)/SQRT(3)</f>
        <v>0.75628732894300832</v>
      </c>
      <c r="E7" s="19">
        <f t="shared" si="2"/>
        <v>0.54002800496083303</v>
      </c>
      <c r="F7" s="19">
        <f t="shared" si="2"/>
        <v>0.84096419025433067</v>
      </c>
      <c r="G7" s="19">
        <f t="shared" si="2"/>
        <v>0.15083665077178326</v>
      </c>
      <c r="H7" s="19">
        <f t="shared" si="2"/>
        <v>0.76944298485621876</v>
      </c>
      <c r="I7" s="19">
        <f t="shared" si="2"/>
        <v>0.59559499960073192</v>
      </c>
      <c r="J7" s="19">
        <f t="shared" si="2"/>
        <v>1.5945755095787926</v>
      </c>
      <c r="K7" s="19">
        <f t="shared" si="2"/>
        <v>0.5587782398113319</v>
      </c>
      <c r="M7" s="18" t="s">
        <v>4</v>
      </c>
      <c r="N7" s="19">
        <f>_xlfn.STDEV.S(N3:N5)/SQRT(3)</f>
        <v>1.9868198644092294</v>
      </c>
      <c r="O7" s="19">
        <f>_xlfn.STDEV.S(O3:O5)/SQRT(3)</f>
        <v>0.29664306093598275</v>
      </c>
      <c r="P7" s="19">
        <f t="shared" ref="P7:W7" si="3">_xlfn.STDEV.S(P3:P5)/SQRT(3)</f>
        <v>1.4504666131398274</v>
      </c>
      <c r="Q7" s="19">
        <f t="shared" si="3"/>
        <v>0.516221275797907</v>
      </c>
      <c r="R7" s="19">
        <f t="shared" si="3"/>
        <v>2.1752100033426576</v>
      </c>
      <c r="S7" s="19">
        <f t="shared" si="3"/>
        <v>2.0102715445606871</v>
      </c>
      <c r="T7" s="19">
        <f t="shared" si="3"/>
        <v>0.77068124225290302</v>
      </c>
      <c r="U7" s="19">
        <f t="shared" si="3"/>
        <v>0.84606913254459004</v>
      </c>
      <c r="V7" s="19">
        <f t="shared" si="3"/>
        <v>0.77001624148635839</v>
      </c>
      <c r="W7" s="19">
        <f t="shared" si="3"/>
        <v>0.96612883385763404</v>
      </c>
    </row>
    <row r="10" spans="1:23" ht="14.45" customHeight="1" x14ac:dyDescent="0.2">
      <c r="A10" s="20" t="s">
        <v>32</v>
      </c>
      <c r="B10" s="41" t="s">
        <v>37</v>
      </c>
      <c r="C10" s="41"/>
      <c r="D10" s="41"/>
      <c r="E10" s="41"/>
      <c r="F10" s="41"/>
      <c r="G10" s="41"/>
      <c r="H10" s="41"/>
      <c r="I10" s="41"/>
      <c r="J10" s="41"/>
      <c r="K10" s="41"/>
      <c r="M10" s="20" t="s">
        <v>70</v>
      </c>
      <c r="N10" s="41" t="s">
        <v>39</v>
      </c>
      <c r="O10" s="41"/>
      <c r="P10" s="41"/>
      <c r="Q10" s="41"/>
      <c r="R10" s="41"/>
      <c r="S10" s="41"/>
      <c r="T10" s="41"/>
      <c r="U10" s="41"/>
      <c r="V10" s="41"/>
      <c r="W10" s="41"/>
    </row>
    <row r="11" spans="1:23" ht="13.9" x14ac:dyDescent="0.3">
      <c r="B11" s="8" t="s">
        <v>5</v>
      </c>
      <c r="C11" s="8" t="s">
        <v>10</v>
      </c>
      <c r="D11" s="8" t="s">
        <v>6</v>
      </c>
      <c r="E11" s="8" t="s">
        <v>11</v>
      </c>
      <c r="F11" s="8" t="s">
        <v>7</v>
      </c>
      <c r="G11" s="8" t="s">
        <v>12</v>
      </c>
      <c r="H11" s="8" t="s">
        <v>8</v>
      </c>
      <c r="I11" s="8" t="s">
        <v>13</v>
      </c>
      <c r="J11" s="8" t="s">
        <v>9</v>
      </c>
      <c r="K11" s="8" t="s">
        <v>14</v>
      </c>
      <c r="N11" s="8" t="s">
        <v>5</v>
      </c>
      <c r="O11" s="8" t="s">
        <v>10</v>
      </c>
      <c r="P11" s="8" t="s">
        <v>6</v>
      </c>
      <c r="Q11" s="8" t="s">
        <v>11</v>
      </c>
      <c r="R11" s="8" t="s">
        <v>7</v>
      </c>
      <c r="S11" s="8" t="s">
        <v>12</v>
      </c>
      <c r="T11" s="8" t="s">
        <v>8</v>
      </c>
      <c r="U11" s="8" t="s">
        <v>13</v>
      </c>
      <c r="V11" s="8" t="s">
        <v>9</v>
      </c>
      <c r="W11" s="8" t="s">
        <v>14</v>
      </c>
    </row>
    <row r="12" spans="1:23" ht="13.9" x14ac:dyDescent="0.3">
      <c r="B12" s="4">
        <f>+B3*100/AVERAGE($B$3:$B$5)</f>
        <v>89.930995562168135</v>
      </c>
      <c r="C12" s="4">
        <f>+C3*100/AVERAGE($B$3:$B$5)</f>
        <v>98.558858989816159</v>
      </c>
      <c r="D12" s="4">
        <f>+D3*100/AVERAGE($D$3:$D$5)</f>
        <v>86.8736338840841</v>
      </c>
      <c r="E12" s="4">
        <f>+E3*100/AVERAGE($D$3:$D$5)</f>
        <v>81.44066568820746</v>
      </c>
      <c r="F12" s="4">
        <f>+F3*100/AVERAGE($F$3:$F$5)</f>
        <v>101.90710399913802</v>
      </c>
      <c r="G12" s="4">
        <f>+G3*100/AVERAGE($F$3:$F$5)</f>
        <v>71.459083972831209</v>
      </c>
      <c r="H12" s="4">
        <f>+H3*100/AVERAGE($H$3:$H$5)</f>
        <v>112.98608958815703</v>
      </c>
      <c r="I12" s="4">
        <f>+I3*100/AVERAGE($H$3:$H$5)</f>
        <v>99.798545149587099</v>
      </c>
      <c r="J12" s="4">
        <f>+J3*100/AVERAGE($J$3:$J$5)</f>
        <v>127.19424934008266</v>
      </c>
      <c r="K12" s="4">
        <f>+K3*100/AVERAGE($J$3:$J$5)</f>
        <v>54.504288638891943</v>
      </c>
      <c r="N12" s="4">
        <f>+N3*100/AVERAGE($N$3:$N$5)</f>
        <v>94.139167489476691</v>
      </c>
      <c r="O12" s="4">
        <f>+O3*100/AVERAGE($N$3:$N$5)</f>
        <v>71.252923140882402</v>
      </c>
      <c r="P12" s="4">
        <f>+P3*100/AVERAGE($P$3:$P$5)</f>
        <v>73.09541377033915</v>
      </c>
      <c r="Q12" s="4">
        <f>+Q3*100/AVERAGE($P$3:$P$5)</f>
        <v>81.693759465651993</v>
      </c>
      <c r="R12" s="4">
        <f>+R3*100/AVERAGE($R$3:$R$5)</f>
        <v>81.408609576977412</v>
      </c>
      <c r="S12" s="4">
        <f>+S3*100/AVERAGE($R$3:$R$5)</f>
        <v>68.833360019692122</v>
      </c>
      <c r="T12" s="4">
        <f>+T3*100/AVERAGE($T$3:$T$5)</f>
        <v>98.958901491776786</v>
      </c>
      <c r="U12" s="4">
        <f>+U3*100/AVERAGE($T$3:$T$5)</f>
        <v>65.615482309287941</v>
      </c>
      <c r="V12" s="4">
        <f>+V3*100/AVERAGE($V$3:$V$5)</f>
        <v>87.508719289697751</v>
      </c>
      <c r="W12" s="4">
        <f>+W3*100/AVERAGE($V$3:$V$5)</f>
        <v>47.301839901572805</v>
      </c>
    </row>
    <row r="13" spans="1:23" ht="13.9" x14ac:dyDescent="0.3">
      <c r="B13" s="4">
        <f t="shared" ref="B13:C14" si="4">+B4*100/AVERAGE($B$3:$B$5)</f>
        <v>98.754841854141546</v>
      </c>
      <c r="C13" s="4">
        <f t="shared" si="4"/>
        <v>90.871405484441937</v>
      </c>
      <c r="D13" s="4">
        <f t="shared" ref="D13:E14" si="5">+D4*100/AVERAGE($D$3:$D$5)</f>
        <v>116.12190005858155</v>
      </c>
      <c r="E13" s="4">
        <f t="shared" si="5"/>
        <v>85.387362758498995</v>
      </c>
      <c r="F13" s="4">
        <f t="shared" ref="F13:G14" si="6">+F4*100/AVERAGE($F$3:$F$5)</f>
        <v>111.78382562220912</v>
      </c>
      <c r="G13" s="4">
        <f t="shared" si="6"/>
        <v>75.988517205820671</v>
      </c>
      <c r="H13" s="4">
        <f t="shared" ref="H13:I14" si="7">+H4*100/AVERAGE($H$3:$H$5)</f>
        <v>84.230916482835326</v>
      </c>
      <c r="I13" s="4">
        <f t="shared" si="7"/>
        <v>116.12459207671731</v>
      </c>
      <c r="J13" s="4">
        <f t="shared" ref="J13:K14" si="8">+J4*100/AVERAGE($J$3:$J$5)</f>
        <v>74.967909263854892</v>
      </c>
      <c r="K13" s="4">
        <f t="shared" si="8"/>
        <v>44.071935910685674</v>
      </c>
      <c r="N13" s="4">
        <f t="shared" ref="N13:O14" si="9">+N4*100/AVERAGE($N$3:$N$5)</f>
        <v>60.311801694122536</v>
      </c>
      <c r="O13" s="4">
        <f t="shared" si="9"/>
        <v>67.357102700864019</v>
      </c>
      <c r="P13" s="4">
        <f t="shared" ref="P13:Q14" si="10">+P4*100/AVERAGE($P$3:$P$5)</f>
        <v>115.76482466700317</v>
      </c>
      <c r="Q13" s="4">
        <f t="shared" si="10"/>
        <v>77.082831734690131</v>
      </c>
      <c r="R13" s="4">
        <f t="shared" ref="R13:S14" si="11">+R4*100/AVERAGE($R$3:$R$5)</f>
        <v>137.42797670400364</v>
      </c>
      <c r="S13" s="4">
        <f t="shared" si="11"/>
        <v>69.556759495364886</v>
      </c>
      <c r="T13" s="4">
        <f t="shared" ref="T13:U14" si="12">+T4*100/AVERAGE($T$3:$T$5)</f>
        <v>90.997185251834438</v>
      </c>
      <c r="U13" s="4">
        <f t="shared" si="12"/>
        <v>66.704754018082951</v>
      </c>
      <c r="V13" s="4">
        <f t="shared" ref="V13:W14" si="13">+V4*100/AVERAGE($V$3:$V$5)</f>
        <v>103.26863824850064</v>
      </c>
      <c r="W13" s="4">
        <f t="shared" si="13"/>
        <v>75.456645413215469</v>
      </c>
    </row>
    <row r="14" spans="1:23" ht="13.9" x14ac:dyDescent="0.3">
      <c r="B14" s="4">
        <f t="shared" si="4"/>
        <v>111.31416258369033</v>
      </c>
      <c r="C14" s="4">
        <f t="shared" si="4"/>
        <v>58.728163558474193</v>
      </c>
      <c r="D14" s="4">
        <f t="shared" si="5"/>
        <v>97.004466057334355</v>
      </c>
      <c r="E14" s="4">
        <f t="shared" si="5"/>
        <v>65.365693876651136</v>
      </c>
      <c r="F14" s="4">
        <f t="shared" si="6"/>
        <v>86.309070378652905</v>
      </c>
      <c r="G14" s="4">
        <f t="shared" si="6"/>
        <v>72.992654244935153</v>
      </c>
      <c r="H14" s="4">
        <f t="shared" si="7"/>
        <v>102.78299392900769</v>
      </c>
      <c r="I14" s="4">
        <f t="shared" si="7"/>
        <v>94.466828316712551</v>
      </c>
      <c r="J14" s="4">
        <f t="shared" si="8"/>
        <v>97.837841396062444</v>
      </c>
      <c r="K14" s="4">
        <f t="shared" si="8"/>
        <v>62.359903365742205</v>
      </c>
      <c r="N14" s="4">
        <f t="shared" si="9"/>
        <v>145.54903081640077</v>
      </c>
      <c r="O14" s="4">
        <f t="shared" si="9"/>
        <v>58.73096710492127</v>
      </c>
      <c r="P14" s="4">
        <f t="shared" si="10"/>
        <v>111.1397615626577</v>
      </c>
      <c r="Q14" s="4">
        <f t="shared" si="10"/>
        <v>93.258514232457202</v>
      </c>
      <c r="R14" s="4">
        <f t="shared" si="11"/>
        <v>81.163413719018934</v>
      </c>
      <c r="S14" s="4">
        <f t="shared" si="11"/>
        <v>121.07656754476761</v>
      </c>
      <c r="T14" s="4">
        <f t="shared" si="12"/>
        <v>110.04391325638876</v>
      </c>
      <c r="U14" s="4">
        <f t="shared" si="12"/>
        <v>47.99513888612416</v>
      </c>
      <c r="V14" s="4">
        <f t="shared" si="13"/>
        <v>109.22264246180164</v>
      </c>
      <c r="W14" s="4">
        <f t="shared" si="13"/>
        <v>61.298271565125646</v>
      </c>
    </row>
    <row r="15" spans="1:23" ht="13.9" x14ac:dyDescent="0.3">
      <c r="A15" s="20" t="s">
        <v>18</v>
      </c>
      <c r="B15" s="12">
        <f>AVERAGE(B12:B14)</f>
        <v>100</v>
      </c>
      <c r="C15" s="12">
        <f>AVERAGE(C12:C14)</f>
        <v>82.719476010910753</v>
      </c>
      <c r="D15" s="12">
        <f>AVERAGE(D12:D14)</f>
        <v>100</v>
      </c>
      <c r="E15" s="12">
        <f>AVERAGE(E12:E14)</f>
        <v>77.397907441119202</v>
      </c>
      <c r="F15" s="12">
        <f t="shared" ref="F15:K15" si="14">AVERAGE(F12:F14)</f>
        <v>100.00000000000001</v>
      </c>
      <c r="G15" s="12">
        <f t="shared" si="14"/>
        <v>73.480085141195687</v>
      </c>
      <c r="H15" s="12">
        <f t="shared" si="14"/>
        <v>100</v>
      </c>
      <c r="I15" s="12">
        <f t="shared" si="14"/>
        <v>103.46332184767232</v>
      </c>
      <c r="J15" s="12">
        <f t="shared" si="14"/>
        <v>100</v>
      </c>
      <c r="K15" s="12">
        <f t="shared" si="14"/>
        <v>53.645375971773269</v>
      </c>
      <c r="M15" s="20" t="s">
        <v>18</v>
      </c>
      <c r="N15" s="12">
        <f>AVERAGE(N12:N14)</f>
        <v>100</v>
      </c>
      <c r="O15" s="12">
        <f>AVERAGE(O12:O14)</f>
        <v>65.780330982222566</v>
      </c>
      <c r="P15" s="12">
        <f>AVERAGE(P12:P14)</f>
        <v>100</v>
      </c>
      <c r="Q15" s="12">
        <f>AVERAGE(Q12:Q14)</f>
        <v>84.011701810933104</v>
      </c>
      <c r="R15" s="12">
        <f t="shared" ref="R15:W15" si="15">AVERAGE(R12:R14)</f>
        <v>100</v>
      </c>
      <c r="S15" s="12">
        <f t="shared" si="15"/>
        <v>86.488895686608203</v>
      </c>
      <c r="T15" s="12">
        <f t="shared" si="15"/>
        <v>100</v>
      </c>
      <c r="U15" s="12">
        <f t="shared" si="15"/>
        <v>60.105125071165013</v>
      </c>
      <c r="V15" s="12">
        <f t="shared" si="15"/>
        <v>100</v>
      </c>
      <c r="W15" s="12">
        <f t="shared" si="15"/>
        <v>61.352252293304637</v>
      </c>
    </row>
    <row r="16" spans="1:23" ht="13.9" x14ac:dyDescent="0.3">
      <c r="A16" s="20" t="s">
        <v>4</v>
      </c>
      <c r="B16" s="12">
        <f>_xlfn.STDEV.S(B12:B14)/SQRT(3)</f>
        <v>6.2041054169457528</v>
      </c>
      <c r="C16" s="12">
        <f>_xlfn.STDEV.S(C12:C14)/SQRT(3)</f>
        <v>12.199201343286825</v>
      </c>
      <c r="D16" s="12">
        <f>_xlfn.STDEV.S(D12:D14)/SQRT(3)</f>
        <v>8.5750643584525559</v>
      </c>
      <c r="E16" s="12">
        <f>_xlfn.STDEV.S(E12:E14)/SQRT(3)</f>
        <v>6.1230364713075893</v>
      </c>
      <c r="F16" s="12">
        <f t="shared" ref="F16:K16" si="16">_xlfn.STDEV.S(F12:F14)/SQRT(3)</f>
        <v>7.4154921825283866</v>
      </c>
      <c r="G16" s="12">
        <f t="shared" si="16"/>
        <v>1.3300542610484414</v>
      </c>
      <c r="H16" s="12">
        <f t="shared" si="16"/>
        <v>8.4167251447327232</v>
      </c>
      <c r="I16" s="12">
        <f t="shared" si="16"/>
        <v>6.5150498579868943</v>
      </c>
      <c r="J16" s="12">
        <f t="shared" si="16"/>
        <v>15.115156265714258</v>
      </c>
      <c r="K16" s="12">
        <f t="shared" si="16"/>
        <v>5.2967202631000632</v>
      </c>
      <c r="M16" s="20" t="s">
        <v>4</v>
      </c>
      <c r="N16" s="12">
        <f>_xlfn.STDEV.S(N12:N14)/SQRT(3)</f>
        <v>24.779751985564367</v>
      </c>
      <c r="O16" s="12">
        <f>_xlfn.STDEV.S(O12:O14)/SQRT(3)</f>
        <v>3.6997523579813878</v>
      </c>
      <c r="P16" s="12">
        <f>_xlfn.STDEV.S(P12:P14)/SQRT(3)</f>
        <v>13.518387136560085</v>
      </c>
      <c r="Q16" s="12">
        <f>_xlfn.STDEV.S(Q12:Q14)/SQRT(3)</f>
        <v>4.8111959221582827</v>
      </c>
      <c r="R16" s="12">
        <f t="shared" ref="R16:W16" si="17">_xlfn.STDEV.S(R12:R14)/SQRT(3)</f>
        <v>18.714122210857848</v>
      </c>
      <c r="S16" s="12">
        <f t="shared" si="17"/>
        <v>17.295096705194954</v>
      </c>
      <c r="T16" s="12">
        <f t="shared" si="17"/>
        <v>5.5229031163491351</v>
      </c>
      <c r="U16" s="12">
        <f t="shared" si="17"/>
        <v>6.0631524326680664</v>
      </c>
      <c r="V16" s="12">
        <f t="shared" si="17"/>
        <v>6.477824014298796</v>
      </c>
      <c r="W16" s="12">
        <f t="shared" si="17"/>
        <v>8.1276370856657607</v>
      </c>
    </row>
    <row r="17" spans="1:23" ht="14.45" customHeight="1" x14ac:dyDescent="0.3">
      <c r="A17" s="21"/>
      <c r="B17" s="44" t="s">
        <v>27</v>
      </c>
      <c r="C17" s="44"/>
      <c r="D17" s="44"/>
      <c r="E17" s="44"/>
      <c r="F17" s="44"/>
      <c r="G17" s="44"/>
      <c r="H17" s="44"/>
      <c r="I17" s="44"/>
      <c r="J17" s="44"/>
      <c r="K17" s="44"/>
      <c r="M17" s="21"/>
      <c r="N17" s="44" t="s">
        <v>27</v>
      </c>
      <c r="O17" s="44"/>
      <c r="P17" s="44"/>
      <c r="Q17" s="44"/>
      <c r="R17" s="44"/>
      <c r="S17" s="44"/>
      <c r="T17" s="44"/>
      <c r="U17" s="44"/>
      <c r="V17" s="44"/>
      <c r="W17" s="44"/>
    </row>
    <row r="18" spans="1:23" x14ac:dyDescent="0.2">
      <c r="A18" s="21"/>
      <c r="B18" s="15"/>
      <c r="C18" s="22">
        <f>+C12-(AVERAGE(B$12:B$14))</f>
        <v>-1.4411410101838413</v>
      </c>
      <c r="D18" s="15"/>
      <c r="E18" s="22">
        <f>+E12-(AVERAGE(D$12:D$14))</f>
        <v>-18.55933431179254</v>
      </c>
      <c r="F18" s="15"/>
      <c r="G18" s="22">
        <f>+G12-(AVERAGE(F$12:F$14))</f>
        <v>-28.540916027168805</v>
      </c>
      <c r="H18" s="15"/>
      <c r="I18" s="22">
        <f>+I12-(AVERAGE(H$12:H$14))</f>
        <v>-0.20145485041290101</v>
      </c>
      <c r="J18" s="15"/>
      <c r="K18" s="22">
        <f>+K12-(AVERAGE(J$12:J$14))</f>
        <v>-45.495711361108057</v>
      </c>
      <c r="M18" s="21"/>
      <c r="N18" s="15"/>
      <c r="O18" s="22">
        <f>+O12-(AVERAGE(N$12:N$14))</f>
        <v>-28.747076859117598</v>
      </c>
      <c r="P18" s="15"/>
      <c r="Q18" s="22">
        <f>+Q12-(AVERAGE(P$12:P$14))</f>
        <v>-18.306240534348007</v>
      </c>
      <c r="R18" s="15"/>
      <c r="S18" s="22">
        <f>+S12-(AVERAGE(R$12:R$14))</f>
        <v>-31.166639980307878</v>
      </c>
      <c r="T18" s="15"/>
      <c r="U18" s="22">
        <f>+U12-(AVERAGE(T$12:T$14))</f>
        <v>-34.384517690712059</v>
      </c>
      <c r="V18" s="15"/>
      <c r="W18" s="22">
        <f>+W12-(AVERAGE(V$12:V$14))</f>
        <v>-52.698160098427195</v>
      </c>
    </row>
    <row r="19" spans="1:23" x14ac:dyDescent="0.2">
      <c r="A19" s="21"/>
      <c r="B19" s="15"/>
      <c r="C19" s="9">
        <f>+C13-(AVERAGE(B$12:B$14))</f>
        <v>-9.1285945155580634</v>
      </c>
      <c r="D19" s="15"/>
      <c r="E19" s="9">
        <f>+E13-(AVERAGE(D$12:D$14))</f>
        <v>-14.612637241501005</v>
      </c>
      <c r="F19" s="15"/>
      <c r="G19" s="9">
        <f t="shared" ref="G19:I20" si="18">+G13-(AVERAGE(F$12:F$14))</f>
        <v>-24.011482794179344</v>
      </c>
      <c r="H19" s="15"/>
      <c r="I19" s="9">
        <f t="shared" si="18"/>
        <v>16.124592076717306</v>
      </c>
      <c r="J19" s="15"/>
      <c r="K19" s="9">
        <f t="shared" ref="K19:K20" si="19">+K13-(AVERAGE(J$12:J$14))</f>
        <v>-55.928064089314326</v>
      </c>
      <c r="M19" s="21"/>
      <c r="N19" s="15"/>
      <c r="O19" s="9">
        <f>+O13-(AVERAGE(N$12:N$14))</f>
        <v>-32.642897299135981</v>
      </c>
      <c r="P19" s="15"/>
      <c r="Q19" s="9">
        <f>+Q13-(AVERAGE(P$12:P$14))</f>
        <v>-22.917168265309869</v>
      </c>
      <c r="R19" s="15"/>
      <c r="S19" s="9">
        <f t="shared" ref="S19:S20" si="20">+S13-(AVERAGE(R$12:R$14))</f>
        <v>-30.443240504635114</v>
      </c>
      <c r="T19" s="15"/>
      <c r="U19" s="9">
        <f t="shared" ref="U19:U20" si="21">+U13-(AVERAGE(T$12:T$14))</f>
        <v>-33.295245981917049</v>
      </c>
      <c r="V19" s="15"/>
      <c r="W19" s="9">
        <f t="shared" ref="W19:W20" si="22">+W13-(AVERAGE(V$12:V$14))</f>
        <v>-24.543354586784531</v>
      </c>
    </row>
    <row r="20" spans="1:23" x14ac:dyDescent="0.2">
      <c r="A20" s="21"/>
      <c r="B20" s="15"/>
      <c r="C20" s="9">
        <f>+C14-(AVERAGE(B$12:B$14))</f>
        <v>-41.271836441525807</v>
      </c>
      <c r="D20" s="15"/>
      <c r="E20" s="9">
        <f>+E14-(AVERAGE(D$12:D$14))</f>
        <v>-34.634306123348864</v>
      </c>
      <c r="F20" s="15"/>
      <c r="G20" s="9">
        <f t="shared" si="18"/>
        <v>-27.007345755064861</v>
      </c>
      <c r="H20" s="15"/>
      <c r="I20" s="9">
        <f t="shared" si="18"/>
        <v>-5.5331716832874491</v>
      </c>
      <c r="J20" s="15"/>
      <c r="K20" s="9">
        <f t="shared" si="19"/>
        <v>-37.640096634257795</v>
      </c>
      <c r="M20" s="21"/>
      <c r="N20" s="15"/>
      <c r="O20" s="9">
        <f>+O14-(AVERAGE(N$12:N$14))</f>
        <v>-41.26903289507873</v>
      </c>
      <c r="P20" s="15"/>
      <c r="Q20" s="9">
        <f>+Q14-(AVERAGE(P$12:P$14))</f>
        <v>-6.7414857675427982</v>
      </c>
      <c r="R20" s="15"/>
      <c r="S20" s="9">
        <f t="shared" si="20"/>
        <v>21.076567544767613</v>
      </c>
      <c r="T20" s="15"/>
      <c r="U20" s="9">
        <f t="shared" si="21"/>
        <v>-52.00486111387584</v>
      </c>
      <c r="V20" s="15"/>
      <c r="W20" s="9">
        <f t="shared" si="22"/>
        <v>-38.701728434874354</v>
      </c>
    </row>
    <row r="21" spans="1:23" x14ac:dyDescent="0.2">
      <c r="A21" s="20" t="s">
        <v>18</v>
      </c>
      <c r="C21" s="12">
        <f>AVERAGE(C18:C20)</f>
        <v>-17.280523989089236</v>
      </c>
      <c r="D21" s="15"/>
      <c r="E21" s="12">
        <f>AVERAGE(E18:E20)</f>
        <v>-22.602092558880802</v>
      </c>
      <c r="F21" s="15"/>
      <c r="G21" s="12">
        <f t="shared" ref="G21:K21" si="23">AVERAGE(G18:G20)</f>
        <v>-26.519914858804338</v>
      </c>
      <c r="H21" s="15"/>
      <c r="I21" s="12">
        <f t="shared" si="23"/>
        <v>3.4633218476723187</v>
      </c>
      <c r="J21" s="15"/>
      <c r="K21" s="12">
        <f t="shared" si="23"/>
        <v>-46.354624028226731</v>
      </c>
      <c r="M21" s="20" t="s">
        <v>18</v>
      </c>
      <c r="O21" s="12">
        <f>AVERAGE(O18:O20)</f>
        <v>-34.219669017777441</v>
      </c>
      <c r="P21" s="15"/>
      <c r="Q21" s="12">
        <f>AVERAGE(Q18:Q20)</f>
        <v>-15.98829818906689</v>
      </c>
      <c r="R21" s="15"/>
      <c r="S21" s="12">
        <f t="shared" ref="S21" si="24">AVERAGE(S18:S20)</f>
        <v>-13.511104313391792</v>
      </c>
      <c r="T21" s="15"/>
      <c r="U21" s="12">
        <f t="shared" ref="U21" si="25">AVERAGE(U18:U20)</f>
        <v>-39.89487492883498</v>
      </c>
      <c r="V21" s="15"/>
      <c r="W21" s="12">
        <f t="shared" ref="W21" si="26">AVERAGE(W18:W20)</f>
        <v>-38.647747706695363</v>
      </c>
    </row>
    <row r="22" spans="1:23" x14ac:dyDescent="0.2">
      <c r="A22" s="20" t="s">
        <v>4</v>
      </c>
      <c r="C22" s="12">
        <f>_xlfn.STDEV.S(C18:C20)/SQRT(3)</f>
        <v>12.199201343286799</v>
      </c>
      <c r="D22" s="15"/>
      <c r="E22" s="12">
        <f>_xlfn.STDEV.S(E18:E20)/SQRT(3)</f>
        <v>6.1230364713075955</v>
      </c>
      <c r="F22" s="15"/>
      <c r="G22" s="12">
        <f t="shared" ref="G22:K22" si="27">_xlfn.STDEV.S(G18:G20)/SQRT(3)</f>
        <v>1.3300542610484414</v>
      </c>
      <c r="H22" s="15"/>
      <c r="I22" s="12">
        <f t="shared" si="27"/>
        <v>6.5150498579868952</v>
      </c>
      <c r="J22" s="15"/>
      <c r="K22" s="12">
        <f t="shared" si="27"/>
        <v>5.2967202631000481</v>
      </c>
      <c r="M22" s="20" t="s">
        <v>4</v>
      </c>
      <c r="O22" s="12">
        <f>_xlfn.STDEV.S(O18:O20)/SQRT(3)</f>
        <v>3.6997523579813647</v>
      </c>
      <c r="P22" s="15"/>
      <c r="Q22" s="12">
        <f>_xlfn.STDEV.S(Q18:Q20)/SQRT(3)</f>
        <v>4.8111959221582836</v>
      </c>
      <c r="R22" s="15"/>
      <c r="S22" s="12">
        <f t="shared" ref="S22" si="28">_xlfn.STDEV.S(S18:S20)/SQRT(3)</f>
        <v>17.295096705194943</v>
      </c>
      <c r="T22" s="15"/>
      <c r="U22" s="12">
        <f t="shared" ref="U22" si="29">_xlfn.STDEV.S(U18:U20)/SQRT(3)</f>
        <v>6.063152432668053</v>
      </c>
      <c r="V22" s="15"/>
      <c r="W22" s="12">
        <f t="shared" ref="W22" si="30">_xlfn.STDEV.S(W18:W20)/SQRT(3)</f>
        <v>8.1276370856657429</v>
      </c>
    </row>
    <row r="23" spans="1:23" x14ac:dyDescent="0.2">
      <c r="C23" s="25"/>
      <c r="D23" s="25"/>
      <c r="E23" s="25"/>
      <c r="F23" s="25"/>
      <c r="G23" s="27"/>
      <c r="H23" s="25"/>
      <c r="I23" s="25"/>
      <c r="J23" s="25"/>
      <c r="K23" s="27"/>
      <c r="O23" s="25"/>
      <c r="P23" s="25"/>
      <c r="Q23" s="25"/>
      <c r="R23" s="25"/>
      <c r="S23" s="28"/>
      <c r="T23" s="25"/>
      <c r="U23" s="27"/>
      <c r="V23" s="25"/>
      <c r="W23" s="27"/>
    </row>
    <row r="25" spans="1:23" ht="14.45" customHeight="1" x14ac:dyDescent="0.2">
      <c r="B25" s="43" t="s">
        <v>40</v>
      </c>
      <c r="C25" s="43"/>
      <c r="D25" s="43"/>
      <c r="E25" s="43"/>
      <c r="F25" s="43"/>
      <c r="G25" s="43"/>
      <c r="H25" s="43"/>
      <c r="I25" s="43"/>
      <c r="J25" s="43"/>
      <c r="K25" s="43"/>
      <c r="N25" s="43" t="s">
        <v>41</v>
      </c>
      <c r="O25" s="43"/>
      <c r="P25" s="43"/>
      <c r="Q25" s="43"/>
      <c r="R25" s="43"/>
      <c r="S25" s="43"/>
      <c r="T25" s="43"/>
      <c r="U25" s="43"/>
      <c r="V25" s="43"/>
      <c r="W25" s="43"/>
    </row>
    <row r="26" spans="1:23" x14ac:dyDescent="0.2">
      <c r="B26" s="17" t="s">
        <v>5</v>
      </c>
      <c r="C26" s="17" t="s">
        <v>10</v>
      </c>
      <c r="D26" s="17" t="s">
        <v>6</v>
      </c>
      <c r="E26" s="17" t="s">
        <v>11</v>
      </c>
      <c r="F26" s="17" t="s">
        <v>7</v>
      </c>
      <c r="G26" s="17" t="s">
        <v>12</v>
      </c>
      <c r="H26" s="17" t="s">
        <v>8</v>
      </c>
      <c r="I26" s="17" t="s">
        <v>13</v>
      </c>
      <c r="J26" s="17" t="s">
        <v>9</v>
      </c>
      <c r="K26" s="17" t="s">
        <v>14</v>
      </c>
      <c r="N26" s="17" t="s">
        <v>5</v>
      </c>
      <c r="O26" s="17" t="s">
        <v>10</v>
      </c>
      <c r="P26" s="17" t="s">
        <v>6</v>
      </c>
      <c r="Q26" s="17" t="s">
        <v>11</v>
      </c>
      <c r="R26" s="17" t="s">
        <v>7</v>
      </c>
      <c r="S26" s="17" t="s">
        <v>12</v>
      </c>
      <c r="T26" s="17" t="s">
        <v>8</v>
      </c>
      <c r="U26" s="17" t="s">
        <v>13</v>
      </c>
      <c r="V26" s="17" t="s">
        <v>9</v>
      </c>
      <c r="W26" s="17" t="s">
        <v>14</v>
      </c>
    </row>
    <row r="27" spans="1:23" x14ac:dyDescent="0.2">
      <c r="B27" s="4">
        <v>4.7231944444444398</v>
      </c>
      <c r="C27" s="4">
        <v>4.8767222222222202</v>
      </c>
      <c r="D27" s="9">
        <v>8.5837222222222191</v>
      </c>
      <c r="E27" s="9">
        <v>7.8772777777777803</v>
      </c>
      <c r="F27" s="4">
        <v>6.7293333333333303</v>
      </c>
      <c r="G27" s="4">
        <v>5.5003333333333302</v>
      </c>
      <c r="H27" s="9">
        <v>5.2473333333333301</v>
      </c>
      <c r="I27" s="9">
        <v>8.3169444444444505</v>
      </c>
      <c r="J27" s="4">
        <v>9.4172499999999992</v>
      </c>
      <c r="K27" s="4">
        <v>6.0536666666666701</v>
      </c>
      <c r="N27" s="4">
        <v>3.6462748744314091</v>
      </c>
      <c r="O27" s="4">
        <v>6.077124790719016</v>
      </c>
      <c r="P27" s="9">
        <v>5.7732685511830635</v>
      </c>
      <c r="Q27" s="9">
        <v>6.077124790719016</v>
      </c>
      <c r="R27" s="4">
        <v>3.9501311139673594</v>
      </c>
      <c r="S27" s="4">
        <v>6.077124790719016</v>
      </c>
      <c r="T27" s="9">
        <v>6.3809810302549659</v>
      </c>
      <c r="U27" s="9">
        <v>4.2539873535033106</v>
      </c>
      <c r="V27" s="4">
        <v>5.1655560721111637</v>
      </c>
      <c r="W27" s="4">
        <v>4.8616998325752112</v>
      </c>
    </row>
    <row r="28" spans="1:23" x14ac:dyDescent="0.2">
      <c r="B28" s="4">
        <v>4.7508333333333299</v>
      </c>
      <c r="C28" s="4">
        <v>4.4894999999999996</v>
      </c>
      <c r="D28" s="9">
        <v>5.90827777777778</v>
      </c>
      <c r="E28" s="9">
        <v>5.2362222222222199</v>
      </c>
      <c r="F28" s="4">
        <v>7.5091111111111104</v>
      </c>
      <c r="G28" s="4">
        <v>9.3490000000000002</v>
      </c>
      <c r="H28" s="9">
        <v>6.4924999999999997</v>
      </c>
      <c r="I28" s="9">
        <v>7.7545555555555596</v>
      </c>
      <c r="J28" s="4">
        <v>8.1413333333333302</v>
      </c>
      <c r="K28" s="4">
        <v>4.4958999999999998</v>
      </c>
      <c r="N28" s="4">
        <v>4.8616998325752112</v>
      </c>
      <c r="O28" s="4">
        <v>4.5578435930392613</v>
      </c>
      <c r="P28" s="9">
        <v>3.6462748744314091</v>
      </c>
      <c r="Q28" s="9">
        <v>5.7732685511830635</v>
      </c>
      <c r="R28" s="4">
        <v>4.8616998325752112</v>
      </c>
      <c r="S28" s="4">
        <v>5.1655560721111637</v>
      </c>
      <c r="T28" s="9">
        <v>4.5578435930392613</v>
      </c>
      <c r="U28" s="9">
        <v>4.8616998325752112</v>
      </c>
      <c r="V28" s="4">
        <v>3.6462748744314091</v>
      </c>
      <c r="W28" s="4">
        <v>2.7347061558235568</v>
      </c>
    </row>
    <row r="29" spans="1:23" x14ac:dyDescent="0.2">
      <c r="B29" s="4">
        <v>5.2061764705882396</v>
      </c>
      <c r="C29" s="4">
        <v>5.0497889433551197</v>
      </c>
      <c r="D29" s="9">
        <v>4.7104999999999997</v>
      </c>
      <c r="E29" s="9">
        <v>6.68227777777778</v>
      </c>
      <c r="F29" s="4">
        <v>6.0483888888888897</v>
      </c>
      <c r="G29" s="4">
        <v>6.2934444444444404</v>
      </c>
      <c r="H29" s="9">
        <v>6.7252222222222198</v>
      </c>
      <c r="I29" s="9">
        <v>6.9691666666666698</v>
      </c>
      <c r="J29" s="4">
        <v>7.8255555555555603</v>
      </c>
      <c r="K29" s="4">
        <v>9.16733333333333</v>
      </c>
      <c r="N29" s="4">
        <v>5.1655560721111637</v>
      </c>
      <c r="O29" s="4">
        <v>3.34</v>
      </c>
      <c r="P29" s="9">
        <v>5.47</v>
      </c>
      <c r="Q29" s="9">
        <v>4.8616998325752112</v>
      </c>
      <c r="R29" s="4">
        <v>5.47</v>
      </c>
      <c r="S29" s="4">
        <v>5.1655560721111637</v>
      </c>
      <c r="T29" s="9">
        <v>3.34</v>
      </c>
      <c r="U29" s="9">
        <v>6</v>
      </c>
      <c r="V29" s="4">
        <v>4.8616998325752112</v>
      </c>
      <c r="W29" s="4">
        <v>8.51</v>
      </c>
    </row>
    <row r="30" spans="1:23" x14ac:dyDescent="0.2">
      <c r="A30" s="18" t="s">
        <v>18</v>
      </c>
      <c r="B30" s="19">
        <f>AVERAGE(B27:B29)</f>
        <v>4.8934014161220034</v>
      </c>
      <c r="C30" s="19">
        <f>AVERAGE(C27:C29)</f>
        <v>4.8053370551924468</v>
      </c>
      <c r="D30" s="19">
        <f t="shared" ref="D30:K30" si="31">AVERAGE(D27:D29)</f>
        <v>6.4008333333333338</v>
      </c>
      <c r="E30" s="19">
        <f t="shared" si="31"/>
        <v>6.5985925925925928</v>
      </c>
      <c r="F30" s="19">
        <f t="shared" si="31"/>
        <v>6.7622777777777765</v>
      </c>
      <c r="G30" s="19">
        <f t="shared" si="31"/>
        <v>7.04759259259259</v>
      </c>
      <c r="H30" s="19">
        <f t="shared" si="31"/>
        <v>6.1550185185185171</v>
      </c>
      <c r="I30" s="19">
        <f t="shared" si="31"/>
        <v>7.6802222222222269</v>
      </c>
      <c r="J30" s="19">
        <f t="shared" si="31"/>
        <v>8.4613796296296311</v>
      </c>
      <c r="K30" s="19">
        <f t="shared" si="31"/>
        <v>6.5723000000000011</v>
      </c>
      <c r="M30" s="18" t="s">
        <v>18</v>
      </c>
      <c r="N30" s="19">
        <f>AVERAGE(N27:N29)</f>
        <v>4.5578435930392613</v>
      </c>
      <c r="O30" s="19">
        <f>AVERAGE(O27:O29)</f>
        <v>4.6583227945860921</v>
      </c>
      <c r="P30" s="19">
        <f t="shared" ref="P30:W30" si="32">AVERAGE(P27:P29)</f>
        <v>4.9631811418714911</v>
      </c>
      <c r="Q30" s="19">
        <f t="shared" si="32"/>
        <v>5.5706977248257639</v>
      </c>
      <c r="R30" s="19">
        <f t="shared" si="32"/>
        <v>4.7606103155141897</v>
      </c>
      <c r="S30" s="19">
        <f t="shared" si="32"/>
        <v>5.4694123116471145</v>
      </c>
      <c r="T30" s="19">
        <f t="shared" si="32"/>
        <v>4.7596082077647424</v>
      </c>
      <c r="U30" s="19">
        <f t="shared" si="32"/>
        <v>5.0385623953595067</v>
      </c>
      <c r="V30" s="19">
        <f t="shared" si="32"/>
        <v>4.5578435930392613</v>
      </c>
      <c r="W30" s="19">
        <f t="shared" si="32"/>
        <v>5.3688019961329232</v>
      </c>
    </row>
    <row r="31" spans="1:23" x14ac:dyDescent="0.2">
      <c r="A31" s="18" t="s">
        <v>4</v>
      </c>
      <c r="B31" s="19">
        <f>_xlfn.STDEV.S(B27:B29)/SQRT(3)</f>
        <v>0.15659092467000446</v>
      </c>
      <c r="C31" s="19">
        <f>_xlfn.STDEV.S(C27:C29)/SQRT(3)</f>
        <v>0.16563293408961152</v>
      </c>
      <c r="D31" s="19">
        <f t="shared" ref="D31:K31" si="33">_xlfn.STDEV.S(D27:D29)/SQRT(3)</f>
        <v>1.1449047743750673</v>
      </c>
      <c r="E31" s="19">
        <f t="shared" si="33"/>
        <v>0.7635544118457519</v>
      </c>
      <c r="F31" s="19">
        <f t="shared" si="33"/>
        <v>0.42199579576826379</v>
      </c>
      <c r="G31" s="19">
        <f t="shared" si="33"/>
        <v>1.1732594697102372</v>
      </c>
      <c r="H31" s="19">
        <f t="shared" si="33"/>
        <v>0.45878797017522183</v>
      </c>
      <c r="I31" s="19">
        <f t="shared" si="33"/>
        <v>0.39084110919112069</v>
      </c>
      <c r="J31" s="19">
        <f t="shared" si="33"/>
        <v>0.48655079383642191</v>
      </c>
      <c r="K31" s="19">
        <f t="shared" si="33"/>
        <v>1.3732331372564712</v>
      </c>
      <c r="M31" s="18" t="s">
        <v>4</v>
      </c>
      <c r="N31" s="19">
        <f>_xlfn.STDEV.S(N27:N29)/SQRT(3)</f>
        <v>0.46414807268604213</v>
      </c>
      <c r="O31" s="19">
        <f>_xlfn.STDEV.S(O27:O29)/SQRT(3)</f>
        <v>0.79173545296598813</v>
      </c>
      <c r="P31" s="19">
        <f t="shared" ref="P31:W31" si="34">_xlfn.STDEV.S(P27:P29)/SQRT(3)</f>
        <v>0.66424757970990234</v>
      </c>
      <c r="Q31" s="19">
        <f t="shared" si="34"/>
        <v>0.36518975067218001</v>
      </c>
      <c r="R31" s="19">
        <f t="shared" si="34"/>
        <v>0.44165019171559017</v>
      </c>
      <c r="S31" s="19">
        <f t="shared" si="34"/>
        <v>0.30385623953595081</v>
      </c>
      <c r="T31" s="19">
        <f t="shared" si="34"/>
        <v>0.88363324337817961</v>
      </c>
      <c r="U31" s="19">
        <f t="shared" si="34"/>
        <v>0.51172919759627045</v>
      </c>
      <c r="V31" s="19">
        <f t="shared" si="34"/>
        <v>0.46414807268604341</v>
      </c>
      <c r="W31" s="19">
        <f t="shared" si="34"/>
        <v>1.6863539762714164</v>
      </c>
    </row>
    <row r="34" spans="1:23" ht="15" customHeight="1" x14ac:dyDescent="0.2">
      <c r="A34" s="20" t="s">
        <v>36</v>
      </c>
      <c r="B34" s="41" t="s">
        <v>42</v>
      </c>
      <c r="C34" s="41"/>
      <c r="D34" s="41"/>
      <c r="E34" s="41"/>
      <c r="F34" s="41"/>
      <c r="G34" s="41"/>
      <c r="H34" s="41"/>
      <c r="I34" s="41"/>
      <c r="J34" s="41"/>
      <c r="K34" s="41"/>
      <c r="M34" s="20" t="s">
        <v>71</v>
      </c>
      <c r="N34" s="41" t="s">
        <v>43</v>
      </c>
      <c r="O34" s="41"/>
      <c r="P34" s="41"/>
      <c r="Q34" s="41"/>
      <c r="R34" s="41"/>
      <c r="S34" s="41"/>
      <c r="T34" s="41"/>
      <c r="U34" s="41"/>
      <c r="V34" s="41"/>
      <c r="W34" s="41"/>
    </row>
    <row r="35" spans="1:23" x14ac:dyDescent="0.2">
      <c r="B35" s="8" t="s">
        <v>5</v>
      </c>
      <c r="C35" s="8" t="s">
        <v>10</v>
      </c>
      <c r="D35" s="8" t="s">
        <v>6</v>
      </c>
      <c r="E35" s="8" t="s">
        <v>11</v>
      </c>
      <c r="F35" s="8" t="s">
        <v>7</v>
      </c>
      <c r="G35" s="8" t="s">
        <v>12</v>
      </c>
      <c r="H35" s="8" t="s">
        <v>8</v>
      </c>
      <c r="I35" s="8" t="s">
        <v>13</v>
      </c>
      <c r="J35" s="8" t="s">
        <v>9</v>
      </c>
      <c r="K35" s="8" t="s">
        <v>14</v>
      </c>
      <c r="N35" s="8" t="s">
        <v>5</v>
      </c>
      <c r="O35" s="8" t="s">
        <v>10</v>
      </c>
      <c r="P35" s="8" t="s">
        <v>6</v>
      </c>
      <c r="Q35" s="8" t="s">
        <v>11</v>
      </c>
      <c r="R35" s="8" t="s">
        <v>7</v>
      </c>
      <c r="S35" s="8" t="s">
        <v>12</v>
      </c>
      <c r="T35" s="8" t="s">
        <v>8</v>
      </c>
      <c r="U35" s="8" t="s">
        <v>13</v>
      </c>
      <c r="V35" s="8" t="s">
        <v>9</v>
      </c>
      <c r="W35" s="8" t="s">
        <v>14</v>
      </c>
    </row>
    <row r="36" spans="1:23" x14ac:dyDescent="0.2">
      <c r="B36" s="4">
        <f>+B27*100/AVERAGE($B$27:$B$29)</f>
        <v>96.521704286985482</v>
      </c>
      <c r="C36" s="4">
        <f>+C27*100/AVERAGE($B$27:$B$29)</f>
        <v>99.659149281217125</v>
      </c>
      <c r="D36" s="4">
        <f>+D27*100/AVERAGE($D$27:$D$29)</f>
        <v>134.10319836826795</v>
      </c>
      <c r="E36" s="4">
        <f>+E27*100/AVERAGE($D$27:$D$29)</f>
        <v>123.06644100160571</v>
      </c>
      <c r="F36" s="4">
        <f>+F27*100/AVERAGE($F$27:$F$29)</f>
        <v>99.512820302166404</v>
      </c>
      <c r="G36" s="4">
        <f>+G27*100/AVERAGE($F$27:$F$29)</f>
        <v>81.338470765110358</v>
      </c>
      <c r="H36" s="4">
        <f>+H27*100/AVERAGE($H$27:$H$29)</f>
        <v>85.252925195038046</v>
      </c>
      <c r="I36" s="4">
        <f>+I27*100/AVERAGE($H$27:$H$29)</f>
        <v>135.12460473386679</v>
      </c>
      <c r="J36" s="4">
        <f>+J27*100/AVERAGE($J$27:$J$29)</f>
        <v>111.29686188553873</v>
      </c>
      <c r="K36" s="4">
        <f>+K27*100/AVERAGE($J$27:$J$29)</f>
        <v>71.544676301583806</v>
      </c>
      <c r="N36" s="4">
        <f>+N27*100/AVERAGE($N$27:$N$29)</f>
        <v>80</v>
      </c>
      <c r="O36" s="4">
        <f>+O27*100/AVERAGE($N$27:$N$29)</f>
        <v>133.33333333333334</v>
      </c>
      <c r="P36" s="4">
        <f>+P27*100/AVERAGE($P$27:$P$29)</f>
        <v>116.32193921912969</v>
      </c>
      <c r="Q36" s="4">
        <f>+Q27*100/AVERAGE($P$27:$P$29)</f>
        <v>122.44414654645236</v>
      </c>
      <c r="R36" s="4">
        <f>+R27*100/AVERAGE($R$27:$R$29)</f>
        <v>82.975308882023228</v>
      </c>
      <c r="S36" s="4">
        <f>+S27*100/AVERAGE($R$27:$R$29)</f>
        <v>127.65432135695885</v>
      </c>
      <c r="T36" s="4">
        <f>+T27*100/AVERAGE($T$27:$T$29)</f>
        <v>134.0652581413139</v>
      </c>
      <c r="U36" s="4">
        <f>+U27*100/AVERAGE($T$27:$T$29)</f>
        <v>89.376838760875927</v>
      </c>
      <c r="V36" s="4">
        <f>+V27*100/AVERAGE($V$27:$V$29)</f>
        <v>113.33333333333334</v>
      </c>
      <c r="W36" s="4">
        <f>+W27*100/AVERAGE($V$27:$V$29)</f>
        <v>106.66666666666664</v>
      </c>
    </row>
    <row r="37" spans="1:23" x14ac:dyDescent="0.2">
      <c r="B37" s="4">
        <f t="shared" ref="B37:C38" si="35">+B28*100/AVERAGE($B$27:$B$29)</f>
        <v>97.086523858047642</v>
      </c>
      <c r="C37" s="4">
        <f t="shared" si="35"/>
        <v>91.745998707743581</v>
      </c>
      <c r="D37" s="4">
        <f t="shared" ref="D37:E38" si="36">+D28*100/AVERAGE($D$27:$D$29)</f>
        <v>92.304821420821966</v>
      </c>
      <c r="E37" s="4">
        <f t="shared" si="36"/>
        <v>81.805320487783675</v>
      </c>
      <c r="F37" s="4">
        <f t="shared" ref="F37:G38" si="37">+F28*100/AVERAGE($F$27:$F$29)</f>
        <v>111.04410906910066</v>
      </c>
      <c r="G37" s="4">
        <f t="shared" si="37"/>
        <v>138.25223256463553</v>
      </c>
      <c r="H37" s="4">
        <f t="shared" ref="H37:I38" si="38">+H28*100/AVERAGE($H$27:$H$29)</f>
        <v>105.48302950618438</v>
      </c>
      <c r="I37" s="4">
        <f t="shared" si="38"/>
        <v>125.98752598752608</v>
      </c>
      <c r="J37" s="4">
        <f t="shared" ref="J37:K38" si="39">+J28*100/AVERAGE($J$27:$J$29)</f>
        <v>96.217563679856895</v>
      </c>
      <c r="K37" s="4">
        <f t="shared" si="39"/>
        <v>53.134361023780151</v>
      </c>
      <c r="N37" s="4">
        <f t="shared" ref="N37:O38" si="40">+N28*100/AVERAGE($N$27:$N$29)</f>
        <v>106.66666666666664</v>
      </c>
      <c r="O37" s="4">
        <f t="shared" si="40"/>
        <v>100</v>
      </c>
      <c r="P37" s="4">
        <f t="shared" ref="P37:Q38" si="41">+P28*100/AVERAGE($P$27:$P$29)</f>
        <v>73.466487927871412</v>
      </c>
      <c r="Q37" s="4">
        <f t="shared" si="41"/>
        <v>116.32193921912969</v>
      </c>
      <c r="R37" s="4">
        <f t="shared" ref="R37:S38" si="42">+R28*100/AVERAGE($R$27:$R$29)</f>
        <v>102.12345708556704</v>
      </c>
      <c r="S37" s="4">
        <f t="shared" si="42"/>
        <v>108.50617315341502</v>
      </c>
      <c r="T37" s="4">
        <f t="shared" ref="T37:U38" si="43">+T28*100/AVERAGE($T$27:$T$29)</f>
        <v>95.760898672367063</v>
      </c>
      <c r="U37" s="4">
        <f t="shared" si="43"/>
        <v>102.14495858385818</v>
      </c>
      <c r="V37" s="4">
        <f t="shared" ref="V37:W38" si="44">+V28*100/AVERAGE($V$27:$V$29)</f>
        <v>80</v>
      </c>
      <c r="W37" s="4">
        <f t="shared" si="44"/>
        <v>59.999999999999993</v>
      </c>
    </row>
    <row r="38" spans="1:23" x14ac:dyDescent="0.2">
      <c r="B38" s="4">
        <f t="shared" si="35"/>
        <v>106.39177185496688</v>
      </c>
      <c r="C38" s="4">
        <f t="shared" si="35"/>
        <v>103.1958859274834</v>
      </c>
      <c r="D38" s="4">
        <f t="shared" si="36"/>
        <v>73.591980210910023</v>
      </c>
      <c r="E38" s="4">
        <f t="shared" si="36"/>
        <v>104.39699691880401</v>
      </c>
      <c r="F38" s="4">
        <f t="shared" si="37"/>
        <v>89.443070628732954</v>
      </c>
      <c r="G38" s="4">
        <f t="shared" si="37"/>
        <v>93.06693175376472</v>
      </c>
      <c r="H38" s="4">
        <f t="shared" si="38"/>
        <v>109.26404529877756</v>
      </c>
      <c r="I38" s="4">
        <f t="shared" si="38"/>
        <v>113.2273874676191</v>
      </c>
      <c r="J38" s="4">
        <f t="shared" si="39"/>
        <v>92.485574434604317</v>
      </c>
      <c r="K38" s="4">
        <f t="shared" si="39"/>
        <v>108.34324583702197</v>
      </c>
      <c r="N38" s="4">
        <f t="shared" si="40"/>
        <v>113.33333333333334</v>
      </c>
      <c r="O38" s="4">
        <f t="shared" si="40"/>
        <v>73.280267999999992</v>
      </c>
      <c r="P38" s="4">
        <f t="shared" si="41"/>
        <v>110.21157285299888</v>
      </c>
      <c r="Q38" s="4">
        <f t="shared" si="41"/>
        <v>97.95531723716185</v>
      </c>
      <c r="R38" s="4">
        <f t="shared" si="42"/>
        <v>114.90123403240976</v>
      </c>
      <c r="S38" s="4">
        <f t="shared" si="42"/>
        <v>108.50617315341502</v>
      </c>
      <c r="T38" s="4">
        <f t="shared" si="43"/>
        <v>70.173843186319033</v>
      </c>
      <c r="U38" s="4">
        <f t="shared" si="43"/>
        <v>126.06079614308808</v>
      </c>
      <c r="V38" s="4">
        <f t="shared" si="44"/>
        <v>106.66666666666664</v>
      </c>
      <c r="W38" s="4">
        <f t="shared" si="44"/>
        <v>186.71110199999998</v>
      </c>
    </row>
    <row r="39" spans="1:23" x14ac:dyDescent="0.2">
      <c r="A39" s="20" t="s">
        <v>18</v>
      </c>
      <c r="B39" s="12">
        <f>AVERAGE(B36:B38)</f>
        <v>100</v>
      </c>
      <c r="C39" s="12">
        <f>AVERAGE(C36:C38)</f>
        <v>98.200344638814713</v>
      </c>
      <c r="D39" s="12">
        <f>AVERAGE(D36:D38)</f>
        <v>99.999999999999986</v>
      </c>
      <c r="E39" s="12">
        <f>AVERAGE(E36:E38)</f>
        <v>103.08958613606445</v>
      </c>
      <c r="F39" s="12">
        <f t="shared" ref="F39:K39" si="45">AVERAGE(F36:F38)</f>
        <v>100</v>
      </c>
      <c r="G39" s="12">
        <f t="shared" si="45"/>
        <v>104.21921169450354</v>
      </c>
      <c r="H39" s="12">
        <f t="shared" si="45"/>
        <v>100</v>
      </c>
      <c r="I39" s="12">
        <f t="shared" si="45"/>
        <v>124.77983939633732</v>
      </c>
      <c r="J39" s="12">
        <f t="shared" si="45"/>
        <v>99.999999999999986</v>
      </c>
      <c r="K39" s="12">
        <f t="shared" si="45"/>
        <v>77.674094387461977</v>
      </c>
      <c r="M39" s="20" t="s">
        <v>18</v>
      </c>
      <c r="N39" s="12">
        <f>AVERAGE(N36:N38)</f>
        <v>100</v>
      </c>
      <c r="O39" s="12">
        <f>AVERAGE(O36:O38)</f>
        <v>102.20453377777778</v>
      </c>
      <c r="P39" s="12">
        <f>AVERAGE(P36:P38)</f>
        <v>100</v>
      </c>
      <c r="Q39" s="12">
        <f>AVERAGE(Q36:Q38)</f>
        <v>112.2404676675813</v>
      </c>
      <c r="R39" s="12">
        <f t="shared" ref="R39:W39" si="46">AVERAGE(R36:R38)</f>
        <v>100.00000000000001</v>
      </c>
      <c r="S39" s="12">
        <f t="shared" si="46"/>
        <v>114.88888922126296</v>
      </c>
      <c r="T39" s="12">
        <f t="shared" si="46"/>
        <v>100</v>
      </c>
      <c r="U39" s="12">
        <f t="shared" si="46"/>
        <v>105.86086449594075</v>
      </c>
      <c r="V39" s="12">
        <f t="shared" si="46"/>
        <v>100</v>
      </c>
      <c r="W39" s="12">
        <f t="shared" si="46"/>
        <v>117.79258955555554</v>
      </c>
    </row>
    <row r="40" spans="1:23" x14ac:dyDescent="0.2">
      <c r="A40" s="20" t="s">
        <v>4</v>
      </c>
      <c r="B40" s="12">
        <f>_xlfn.STDEV.S(B36:B38)/SQRT(3)</f>
        <v>3.2000424930211855</v>
      </c>
      <c r="C40" s="12">
        <f>_xlfn.STDEV.S(C36:C38)/SQRT(3)</f>
        <v>3.384822130960083</v>
      </c>
      <c r="D40" s="12">
        <f>_xlfn.STDEV.S(D36:D38)/SQRT(3)</f>
        <v>17.886808088140647</v>
      </c>
      <c r="E40" s="12">
        <f>_xlfn.STDEV.S(E36:E38)/SQRT(3)</f>
        <v>11.928984431908589</v>
      </c>
      <c r="F40" s="12">
        <f t="shared" ref="F40:K40" si="47">_xlfn.STDEV.S(F36:F38)/SQRT(3)</f>
        <v>6.2404386456147654</v>
      </c>
      <c r="G40" s="12">
        <f t="shared" si="47"/>
        <v>17.350063222274095</v>
      </c>
      <c r="H40" s="12">
        <f t="shared" si="47"/>
        <v>7.4538844813362717</v>
      </c>
      <c r="I40" s="12">
        <f t="shared" si="47"/>
        <v>6.3499582985039327</v>
      </c>
      <c r="J40" s="12">
        <f t="shared" si="47"/>
        <v>5.7502536836031233</v>
      </c>
      <c r="K40" s="12">
        <f t="shared" si="47"/>
        <v>16.229423538068868</v>
      </c>
      <c r="M40" s="20" t="s">
        <v>4</v>
      </c>
      <c r="N40" s="12">
        <f>_xlfn.STDEV.S(N36:N38)/SQRT(3)</f>
        <v>10.183501544346285</v>
      </c>
      <c r="O40" s="12">
        <f>_xlfn.STDEV.S(O36:O38)/SQRT(3)</f>
        <v>17.370834185164338</v>
      </c>
      <c r="P40" s="12">
        <f>_xlfn.STDEV.S(P36:P38)/SQRT(3)</f>
        <v>13.383504666110804</v>
      </c>
      <c r="Q40" s="12">
        <f>_xlfn.STDEV.S(Q36:Q38)/SQRT(3)</f>
        <v>7.3579774792276895</v>
      </c>
      <c r="R40" s="12">
        <f t="shared" ref="R40:W40" si="48">_xlfn.STDEV.S(R36:R38)/SQRT(3)</f>
        <v>9.2771758754609444</v>
      </c>
      <c r="S40" s="12">
        <f t="shared" si="48"/>
        <v>6.3827160678479427</v>
      </c>
      <c r="T40" s="12">
        <f t="shared" si="48"/>
        <v>18.565251693125443</v>
      </c>
      <c r="U40" s="12">
        <f t="shared" si="48"/>
        <v>10.75149834310816</v>
      </c>
      <c r="V40" s="12">
        <f t="shared" si="48"/>
        <v>10.183501544346285</v>
      </c>
      <c r="W40" s="12">
        <f t="shared" si="48"/>
        <v>36.998943510190166</v>
      </c>
    </row>
    <row r="41" spans="1:23" x14ac:dyDescent="0.2">
      <c r="A41" s="21"/>
      <c r="B41" s="44" t="s">
        <v>27</v>
      </c>
      <c r="C41" s="44"/>
      <c r="D41" s="44"/>
      <c r="E41" s="44"/>
      <c r="F41" s="44"/>
      <c r="G41" s="44"/>
      <c r="H41" s="44"/>
      <c r="I41" s="44"/>
      <c r="J41" s="44"/>
      <c r="K41" s="44"/>
      <c r="M41" s="21"/>
      <c r="N41" s="44" t="s">
        <v>27</v>
      </c>
      <c r="O41" s="44"/>
      <c r="P41" s="44"/>
      <c r="Q41" s="44"/>
      <c r="R41" s="44"/>
      <c r="S41" s="44"/>
      <c r="T41" s="44"/>
      <c r="U41" s="44"/>
      <c r="V41" s="44"/>
      <c r="W41" s="44"/>
    </row>
    <row r="42" spans="1:23" x14ac:dyDescent="0.2">
      <c r="A42" s="21"/>
      <c r="B42" s="15"/>
      <c r="C42" s="22">
        <f>+C36-(AVERAGE(B$12:B$14))</f>
        <v>-0.34085071878287465</v>
      </c>
      <c r="D42" s="15"/>
      <c r="E42" s="22">
        <f>+E36-(AVERAGE(D$12:D$14))</f>
        <v>23.06644100160571</v>
      </c>
      <c r="F42" s="15"/>
      <c r="G42" s="22">
        <f>+G36-(AVERAGE(F$12:F$14))</f>
        <v>-18.661529234889656</v>
      </c>
      <c r="H42" s="15"/>
      <c r="I42" s="22">
        <f>+I36-(AVERAGE(H$12:H$14))</f>
        <v>35.124604733866789</v>
      </c>
      <c r="J42" s="15"/>
      <c r="K42" s="22">
        <f>+K36-(AVERAGE(J$12:J$14))</f>
        <v>-28.455323698416194</v>
      </c>
      <c r="M42" s="21"/>
      <c r="N42" s="15"/>
      <c r="O42" s="22">
        <f>+O36-(AVERAGE(N$12:N$14))</f>
        <v>33.333333333333343</v>
      </c>
      <c r="P42" s="15"/>
      <c r="Q42" s="22">
        <f>+Q36-(AVERAGE(P$12:P$14))</f>
        <v>22.444146546452359</v>
      </c>
      <c r="R42" s="15"/>
      <c r="S42" s="22">
        <f>+S36-(AVERAGE(R$12:R$14))</f>
        <v>27.654321356958846</v>
      </c>
      <c r="T42" s="15"/>
      <c r="U42" s="22">
        <f>+U36-(AVERAGE(T$12:T$14))</f>
        <v>-10.623161239124073</v>
      </c>
      <c r="V42" s="15"/>
      <c r="W42" s="22">
        <f>+W36-(AVERAGE(V$12:V$14))</f>
        <v>6.666666666666643</v>
      </c>
    </row>
    <row r="43" spans="1:23" x14ac:dyDescent="0.2">
      <c r="A43" s="21"/>
      <c r="B43" s="15"/>
      <c r="C43" s="9">
        <f>+C37-(AVERAGE(B$12:B$14))</f>
        <v>-8.2540012922564188</v>
      </c>
      <c r="D43" s="15"/>
      <c r="E43" s="9">
        <f>+E37-(AVERAGE(D$12:D$14))</f>
        <v>-18.194679512216325</v>
      </c>
      <c r="F43" s="15"/>
      <c r="G43" s="9">
        <f t="shared" ref="G43:G44" si="49">+G37-(AVERAGE(F$12:F$14))</f>
        <v>38.25223256463552</v>
      </c>
      <c r="H43" s="15"/>
      <c r="I43" s="9">
        <f t="shared" ref="I43:I44" si="50">+I37-(AVERAGE(H$12:H$14))</f>
        <v>25.987525987526084</v>
      </c>
      <c r="J43" s="15"/>
      <c r="K43" s="9">
        <f t="shared" ref="K43:K44" si="51">+K37-(AVERAGE(J$12:J$14))</f>
        <v>-46.865638976219849</v>
      </c>
      <c r="M43" s="21"/>
      <c r="N43" s="15"/>
      <c r="O43" s="9">
        <f>+O37-(AVERAGE(N$12:N$14))</f>
        <v>0</v>
      </c>
      <c r="P43" s="15"/>
      <c r="Q43" s="9">
        <f>+Q37-(AVERAGE(P$12:P$14))</f>
        <v>16.321939219129689</v>
      </c>
      <c r="R43" s="15"/>
      <c r="S43" s="9">
        <f t="shared" ref="S43:S44" si="52">+S37-(AVERAGE(R$12:R$14))</f>
        <v>8.5061731534150198</v>
      </c>
      <c r="T43" s="15"/>
      <c r="U43" s="9">
        <f t="shared" ref="U43:U44" si="53">+U37-(AVERAGE(T$12:T$14))</f>
        <v>2.1449585838581839</v>
      </c>
      <c r="V43" s="15"/>
      <c r="W43" s="9">
        <f t="shared" ref="W43:W44" si="54">+W37-(AVERAGE(V$12:V$14))</f>
        <v>-40.000000000000007</v>
      </c>
    </row>
    <row r="44" spans="1:23" x14ac:dyDescent="0.2">
      <c r="A44" s="21"/>
      <c r="B44" s="15"/>
      <c r="C44" s="9">
        <f>+C38-(AVERAGE(B$12:B$14))</f>
        <v>3.1958859274834026</v>
      </c>
      <c r="D44" s="15"/>
      <c r="E44" s="9">
        <f>+E38-(AVERAGE(D$12:D$14))</f>
        <v>4.3969969188040068</v>
      </c>
      <c r="F44" s="15"/>
      <c r="G44" s="9">
        <f t="shared" si="49"/>
        <v>-6.9330682462352939</v>
      </c>
      <c r="H44" s="15"/>
      <c r="I44" s="9">
        <f t="shared" si="50"/>
        <v>13.227387467619096</v>
      </c>
      <c r="J44" s="15"/>
      <c r="K44" s="9">
        <f t="shared" si="51"/>
        <v>8.3432458370219678</v>
      </c>
      <c r="M44" s="21"/>
      <c r="N44" s="15"/>
      <c r="O44" s="9">
        <f>+O38-(AVERAGE(N$12:N$14))</f>
        <v>-26.719732000000008</v>
      </c>
      <c r="P44" s="15"/>
      <c r="Q44" s="9">
        <f>+Q38-(AVERAGE(P$12:P$14))</f>
        <v>-2.0446827628381499</v>
      </c>
      <c r="R44" s="15"/>
      <c r="S44" s="9">
        <f t="shared" si="52"/>
        <v>8.5061731534150198</v>
      </c>
      <c r="T44" s="15"/>
      <c r="U44" s="9">
        <f t="shared" si="53"/>
        <v>26.060796143088083</v>
      </c>
      <c r="V44" s="15"/>
      <c r="W44" s="9">
        <f t="shared" si="54"/>
        <v>86.711101999999983</v>
      </c>
    </row>
    <row r="45" spans="1:23" x14ac:dyDescent="0.2">
      <c r="A45" s="20" t="s">
        <v>18</v>
      </c>
      <c r="C45" s="12">
        <f>AVERAGE(C42:C44)</f>
        <v>-1.799655361185297</v>
      </c>
      <c r="D45" s="15"/>
      <c r="E45" s="12">
        <f>AVERAGE(E42:E44)</f>
        <v>3.0895861360644639</v>
      </c>
      <c r="F45" s="15"/>
      <c r="G45" s="12">
        <f t="shared" ref="G45" si="55">AVERAGE(G42:G44)</f>
        <v>4.2192116945035236</v>
      </c>
      <c r="H45" s="15"/>
      <c r="I45" s="12">
        <f t="shared" ref="I45" si="56">AVERAGE(I42:I44)</f>
        <v>24.779839396337323</v>
      </c>
      <c r="J45" s="15"/>
      <c r="K45" s="12">
        <f t="shared" ref="K45" si="57">AVERAGE(K42:K44)</f>
        <v>-22.325905612538023</v>
      </c>
      <c r="M45" s="20" t="s">
        <v>18</v>
      </c>
      <c r="O45" s="12">
        <f>AVERAGE(O42:O44)</f>
        <v>2.2045337777777783</v>
      </c>
      <c r="P45" s="15"/>
      <c r="Q45" s="12">
        <f>AVERAGE(Q42:Q44)</f>
        <v>12.240467667581299</v>
      </c>
      <c r="R45" s="15"/>
      <c r="S45" s="12">
        <f t="shared" ref="S45" si="58">AVERAGE(S42:S44)</f>
        <v>14.888889221262962</v>
      </c>
      <c r="T45" s="15"/>
      <c r="U45" s="12">
        <f t="shared" ref="U45" si="59">AVERAGE(U42:U44)</f>
        <v>5.8608644959407314</v>
      </c>
      <c r="V45" s="15"/>
      <c r="W45" s="12">
        <f t="shared" ref="W45" si="60">AVERAGE(W42:W44)</f>
        <v>17.792589555555541</v>
      </c>
    </row>
    <row r="46" spans="1:23" x14ac:dyDescent="0.2">
      <c r="A46" s="20" t="s">
        <v>4</v>
      </c>
      <c r="C46" s="12">
        <f>_xlfn.STDEV.S(C42:C44)/SQRT(3)</f>
        <v>3.384822130960083</v>
      </c>
      <c r="D46" s="15"/>
      <c r="E46" s="12">
        <f>_xlfn.STDEV.S(E42:E44)/SQRT(3)</f>
        <v>11.928984431908612</v>
      </c>
      <c r="F46" s="15"/>
      <c r="G46" s="12">
        <f t="shared" ref="G46" si="61">_xlfn.STDEV.S(G42:G44)/SQRT(3)</f>
        <v>17.35006322227412</v>
      </c>
      <c r="H46" s="15"/>
      <c r="I46" s="12">
        <f t="shared" ref="I46" si="62">_xlfn.STDEV.S(I42:I44)/SQRT(3)</f>
        <v>6.3499582985039362</v>
      </c>
      <c r="J46" s="15"/>
      <c r="K46" s="12">
        <f t="shared" ref="K46" si="63">_xlfn.STDEV.S(K42:K44)/SQRT(3)</f>
        <v>16.229423538068843</v>
      </c>
      <c r="M46" s="20" t="s">
        <v>4</v>
      </c>
      <c r="O46" s="12">
        <f>_xlfn.STDEV.S(O42:O44)/SQRT(3)</f>
        <v>17.370834185164352</v>
      </c>
      <c r="P46" s="15"/>
      <c r="Q46" s="12">
        <f>_xlfn.STDEV.S(Q42:Q44)/SQRT(3)</f>
        <v>7.3579774792276895</v>
      </c>
      <c r="R46" s="15"/>
      <c r="S46" s="12">
        <f t="shared" ref="S46" si="64">_xlfn.STDEV.S(S42:S44)/SQRT(3)</f>
        <v>6.3827160678479435</v>
      </c>
      <c r="T46" s="15"/>
      <c r="U46" s="12">
        <f t="shared" ref="U46" si="65">_xlfn.STDEV.S(U42:U44)/SQRT(3)</f>
        <v>10.751498343108231</v>
      </c>
      <c r="V46" s="15"/>
      <c r="W46" s="12">
        <f t="shared" ref="W46" si="66">_xlfn.STDEV.S(W42:W44)/SQRT(3)</f>
        <v>36.998943510190159</v>
      </c>
    </row>
    <row r="47" spans="1:23" x14ac:dyDescent="0.2">
      <c r="C47" s="25"/>
      <c r="D47" s="25"/>
      <c r="E47" s="25"/>
      <c r="F47" s="25"/>
      <c r="G47" s="28"/>
      <c r="H47" s="25"/>
      <c r="I47" s="28"/>
      <c r="J47" s="25"/>
      <c r="K47" s="28"/>
      <c r="O47" s="25"/>
      <c r="P47" s="25"/>
      <c r="Q47" s="25"/>
      <c r="R47" s="25"/>
      <c r="S47" s="28"/>
      <c r="T47" s="25"/>
      <c r="U47" s="28"/>
      <c r="V47" s="25"/>
      <c r="W47" s="28"/>
    </row>
  </sheetData>
  <mergeCells count="12">
    <mergeCell ref="B25:K25"/>
    <mergeCell ref="N25:W25"/>
    <mergeCell ref="B34:K34"/>
    <mergeCell ref="N34:W34"/>
    <mergeCell ref="B41:K41"/>
    <mergeCell ref="N41:W41"/>
    <mergeCell ref="B1:K1"/>
    <mergeCell ref="N1:W1"/>
    <mergeCell ref="B10:K10"/>
    <mergeCell ref="N10:W10"/>
    <mergeCell ref="B17:K17"/>
    <mergeCell ref="N17:W1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7"/>
  <sheetViews>
    <sheetView workbookViewId="0"/>
  </sheetViews>
  <sheetFormatPr baseColWidth="10" defaultColWidth="9.140625" defaultRowHeight="12.75" x14ac:dyDescent="0.2"/>
  <cols>
    <col min="1" max="1" width="9.140625" style="7"/>
    <col min="2" max="2" width="11.85546875" style="7" customWidth="1"/>
    <col min="3" max="8" width="9.140625" style="7"/>
    <col min="9" max="9" width="11.28515625" style="7" customWidth="1"/>
    <col min="10" max="10" width="10.28515625" style="7" customWidth="1"/>
    <col min="11" max="11" width="12.42578125" style="7" customWidth="1"/>
    <col min="12" max="13" width="9.140625" style="7"/>
    <col min="14" max="14" width="10.140625" style="7" customWidth="1"/>
    <col min="15" max="15" width="10.5703125" style="7" customWidth="1"/>
    <col min="16" max="16" width="9.7109375" style="7" customWidth="1"/>
    <col min="17" max="17" width="11.28515625" style="7" customWidth="1"/>
    <col min="18" max="18" width="8.85546875" style="7" customWidth="1"/>
    <col min="19" max="20" width="9.7109375" style="7" customWidth="1"/>
    <col min="21" max="21" width="10.28515625" style="7" customWidth="1"/>
    <col min="22" max="22" width="9.140625" style="7"/>
    <col min="23" max="23" width="10.85546875" style="7" customWidth="1"/>
    <col min="24" max="16384" width="9.140625" style="7"/>
  </cols>
  <sheetData>
    <row r="1" spans="1:23" ht="14.45" customHeight="1" x14ac:dyDescent="0.3">
      <c r="B1" s="43" t="s">
        <v>44</v>
      </c>
      <c r="C1" s="43"/>
      <c r="D1" s="43"/>
      <c r="E1" s="43"/>
      <c r="F1" s="43"/>
      <c r="G1" s="43"/>
      <c r="H1" s="43"/>
      <c r="I1" s="43"/>
      <c r="J1" s="43"/>
      <c r="K1" s="43"/>
      <c r="N1" s="43" t="s">
        <v>45</v>
      </c>
      <c r="O1" s="43"/>
      <c r="P1" s="43"/>
      <c r="Q1" s="43"/>
      <c r="R1" s="43"/>
      <c r="S1" s="43"/>
      <c r="T1" s="43"/>
      <c r="U1" s="43"/>
      <c r="V1" s="43"/>
      <c r="W1" s="43"/>
    </row>
    <row r="2" spans="1:23" ht="13.9" x14ac:dyDescent="0.3">
      <c r="B2" s="17" t="s">
        <v>5</v>
      </c>
      <c r="C2" s="17" t="s">
        <v>10</v>
      </c>
      <c r="D2" s="17" t="s">
        <v>6</v>
      </c>
      <c r="E2" s="17" t="s">
        <v>11</v>
      </c>
      <c r="F2" s="17" t="s">
        <v>7</v>
      </c>
      <c r="G2" s="17" t="s">
        <v>12</v>
      </c>
      <c r="H2" s="17" t="s">
        <v>8</v>
      </c>
      <c r="I2" s="17" t="s">
        <v>13</v>
      </c>
      <c r="J2" s="17" t="s">
        <v>9</v>
      </c>
      <c r="K2" s="17" t="s">
        <v>14</v>
      </c>
      <c r="N2" s="17" t="s">
        <v>5</v>
      </c>
      <c r="O2" s="17" t="s">
        <v>10</v>
      </c>
      <c r="P2" s="17" t="s">
        <v>6</v>
      </c>
      <c r="Q2" s="17" t="s">
        <v>11</v>
      </c>
      <c r="R2" s="17" t="s">
        <v>7</v>
      </c>
      <c r="S2" s="17" t="s">
        <v>12</v>
      </c>
      <c r="T2" s="17" t="s">
        <v>8</v>
      </c>
      <c r="U2" s="17" t="s">
        <v>13</v>
      </c>
      <c r="V2" s="17" t="s">
        <v>9</v>
      </c>
      <c r="W2" s="17" t="s">
        <v>14</v>
      </c>
    </row>
    <row r="3" spans="1:23" ht="13.9" x14ac:dyDescent="0.3">
      <c r="B3" s="4">
        <v>53.115000000000002</v>
      </c>
      <c r="C3" s="4">
        <v>55.341000000000001</v>
      </c>
      <c r="D3" s="4">
        <v>57.965000000000003</v>
      </c>
      <c r="E3" s="4">
        <v>55.58</v>
      </c>
      <c r="F3" s="4">
        <v>65.36</v>
      </c>
      <c r="G3" s="4">
        <v>70.608000000000004</v>
      </c>
      <c r="H3" s="4">
        <v>61.701999999999998</v>
      </c>
      <c r="I3" s="4">
        <v>63.451999999999998</v>
      </c>
      <c r="J3" s="4">
        <v>64.167000000000002</v>
      </c>
      <c r="K3" s="4">
        <v>56.613999999999997</v>
      </c>
      <c r="N3" s="4">
        <v>26.713999999999999</v>
      </c>
      <c r="O3" s="4">
        <v>26.08</v>
      </c>
      <c r="P3" s="4">
        <v>24.95</v>
      </c>
      <c r="Q3" s="4">
        <v>27.353000000000002</v>
      </c>
      <c r="R3" s="4">
        <v>25.867999999999999</v>
      </c>
      <c r="S3" s="4">
        <v>25.443999999999999</v>
      </c>
      <c r="T3" s="4">
        <v>29.472999999999999</v>
      </c>
      <c r="U3" s="4">
        <v>27.140999999999998</v>
      </c>
      <c r="V3" s="4">
        <v>28.943000000000001</v>
      </c>
      <c r="W3" s="4">
        <v>27.777000000000001</v>
      </c>
    </row>
    <row r="4" spans="1:23" ht="13.9" x14ac:dyDescent="0.3">
      <c r="B4" s="4">
        <v>53.671999999999997</v>
      </c>
      <c r="C4" s="4">
        <v>58.204000000000001</v>
      </c>
      <c r="D4" s="4">
        <v>62.656999999999996</v>
      </c>
      <c r="E4" s="4">
        <v>49.457000000000001</v>
      </c>
      <c r="F4" s="4">
        <v>66.075999999999993</v>
      </c>
      <c r="G4" s="4">
        <v>69.653999999999996</v>
      </c>
      <c r="H4" s="4">
        <v>60.112000000000002</v>
      </c>
      <c r="I4" s="4">
        <v>66.632000000000005</v>
      </c>
      <c r="J4" s="4">
        <v>59.158000000000001</v>
      </c>
      <c r="K4" s="4">
        <v>59.317</v>
      </c>
      <c r="N4" s="4">
        <v>23.864999999999998</v>
      </c>
      <c r="O4" s="4">
        <v>27.140999999999998</v>
      </c>
      <c r="P4" s="4">
        <v>30.053000000000001</v>
      </c>
      <c r="Q4" s="4">
        <v>25.231999999999999</v>
      </c>
      <c r="R4" s="4">
        <v>25.762</v>
      </c>
      <c r="S4" s="4">
        <v>22.263999999999999</v>
      </c>
      <c r="T4" s="4">
        <v>24.808</v>
      </c>
      <c r="U4" s="4">
        <v>28.837</v>
      </c>
      <c r="V4" s="4">
        <v>28.943000000000001</v>
      </c>
      <c r="W4" s="4">
        <v>28.625</v>
      </c>
    </row>
    <row r="5" spans="1:23" ht="13.9" x14ac:dyDescent="0.3">
      <c r="B5" s="4">
        <v>61.423999999999999</v>
      </c>
      <c r="C5" s="4">
        <v>70.131</v>
      </c>
      <c r="D5" s="4">
        <v>55.658999999999999</v>
      </c>
      <c r="E5" s="4">
        <v>58.442</v>
      </c>
      <c r="F5" s="4">
        <v>59.999000000000002</v>
      </c>
      <c r="G5" s="4">
        <v>59.634999999999998</v>
      </c>
      <c r="H5" s="4">
        <v>60.43</v>
      </c>
      <c r="I5" s="4">
        <v>73.152000000000001</v>
      </c>
      <c r="J5" s="4">
        <v>59.475999999999999</v>
      </c>
      <c r="K5" s="4">
        <v>53.91</v>
      </c>
      <c r="N5" s="4">
        <v>27.035</v>
      </c>
      <c r="O5" s="4">
        <v>25.486000000000001</v>
      </c>
      <c r="P5" s="4">
        <v>28.837</v>
      </c>
      <c r="Q5" s="4">
        <v>28.306999999999999</v>
      </c>
      <c r="R5" s="4">
        <v>27.777000000000001</v>
      </c>
      <c r="S5" s="4">
        <v>24.808</v>
      </c>
      <c r="T5" s="4">
        <v>22.9</v>
      </c>
      <c r="U5" s="4">
        <v>27.989000000000001</v>
      </c>
      <c r="V5" s="4">
        <v>28.413</v>
      </c>
      <c r="W5" s="4">
        <v>24.172000000000001</v>
      </c>
    </row>
    <row r="6" spans="1:23" ht="13.9" x14ac:dyDescent="0.3">
      <c r="A6" s="18" t="s">
        <v>18</v>
      </c>
      <c r="B6" s="19">
        <f>AVERAGE(B3:B5)</f>
        <v>56.070333333333338</v>
      </c>
      <c r="C6" s="19">
        <f>AVERAGE(C3:C5)</f>
        <v>61.225333333333332</v>
      </c>
      <c r="D6" s="19">
        <f t="shared" ref="D6:K6" si="0">AVERAGE(D3:D5)</f>
        <v>58.760333333333335</v>
      </c>
      <c r="E6" s="19">
        <f t="shared" si="0"/>
        <v>54.493000000000002</v>
      </c>
      <c r="F6" s="19">
        <f t="shared" si="0"/>
        <v>63.81166666666666</v>
      </c>
      <c r="G6" s="19">
        <f t="shared" si="0"/>
        <v>66.632333333333335</v>
      </c>
      <c r="H6" s="19">
        <f t="shared" si="0"/>
        <v>60.747999999999998</v>
      </c>
      <c r="I6" s="19">
        <f t="shared" si="0"/>
        <v>67.745333333333335</v>
      </c>
      <c r="J6" s="19">
        <f t="shared" si="0"/>
        <v>60.93366666666666</v>
      </c>
      <c r="K6" s="19">
        <f t="shared" si="0"/>
        <v>56.613666666666667</v>
      </c>
      <c r="M6" s="18" t="s">
        <v>18</v>
      </c>
      <c r="N6" s="19">
        <f>AVERAGE(N3:N5)</f>
        <v>25.871333333333329</v>
      </c>
      <c r="O6" s="19">
        <f>AVERAGE(O3:O5)</f>
        <v>26.235666666666663</v>
      </c>
      <c r="P6" s="19">
        <f t="shared" ref="P6:W6" si="1">AVERAGE(P3:P5)</f>
        <v>27.946666666666669</v>
      </c>
      <c r="Q6" s="19">
        <f t="shared" si="1"/>
        <v>26.963999999999999</v>
      </c>
      <c r="R6" s="19">
        <f t="shared" si="1"/>
        <v>26.468999999999998</v>
      </c>
      <c r="S6" s="19">
        <f t="shared" si="1"/>
        <v>24.171999999999997</v>
      </c>
      <c r="T6" s="19">
        <f t="shared" si="1"/>
        <v>25.727</v>
      </c>
      <c r="U6" s="19">
        <f t="shared" si="1"/>
        <v>27.989000000000001</v>
      </c>
      <c r="V6" s="19">
        <f t="shared" si="1"/>
        <v>28.766333333333336</v>
      </c>
      <c r="W6" s="19">
        <f t="shared" si="1"/>
        <v>26.858000000000001</v>
      </c>
    </row>
    <row r="7" spans="1:23" ht="13.9" x14ac:dyDescent="0.3">
      <c r="A7" s="18" t="s">
        <v>4</v>
      </c>
      <c r="B7" s="19">
        <f>_xlfn.STDEV.S(B3:B5)/SQRT(3)</f>
        <v>2.6816582141984044</v>
      </c>
      <c r="C7" s="19">
        <f>_xlfn.STDEV.S(C3:C5)/SQRT(3)</f>
        <v>4.5288838335486084</v>
      </c>
      <c r="D7" s="19">
        <f t="shared" ref="D7:K7" si="2">_xlfn.STDEV.S(D3:D5)/SQRT(3)</f>
        <v>2.0589169752836338</v>
      </c>
      <c r="E7" s="19">
        <f t="shared" si="2"/>
        <v>2.6500775460352095</v>
      </c>
      <c r="F7" s="19">
        <f t="shared" si="2"/>
        <v>1.917505700411632</v>
      </c>
      <c r="G7" s="19">
        <f t="shared" si="2"/>
        <v>3.5094887725200734</v>
      </c>
      <c r="H7" s="19">
        <f t="shared" si="2"/>
        <v>0.48575302366531808</v>
      </c>
      <c r="I7" s="19">
        <f t="shared" si="2"/>
        <v>2.8549450276863677</v>
      </c>
      <c r="J7" s="19">
        <f t="shared" si="2"/>
        <v>1.6192708578589048</v>
      </c>
      <c r="K7" s="19">
        <f t="shared" si="2"/>
        <v>1.560866461652346</v>
      </c>
      <c r="M7" s="18" t="s">
        <v>4</v>
      </c>
      <c r="N7" s="19">
        <f>_xlfn.STDEV.S(N3:N5)/SQRT(3)</f>
        <v>1.0074373981102309</v>
      </c>
      <c r="O7" s="19">
        <f>_xlfn.STDEV.S(O3:O5)/SQRT(3)</f>
        <v>0.48405589668044585</v>
      </c>
      <c r="P7" s="19">
        <f t="shared" ref="P7:W7" si="3">_xlfn.STDEV.S(P3:P5)/SQRT(3)</f>
        <v>1.538903541847608</v>
      </c>
      <c r="Q7" s="19">
        <f t="shared" si="3"/>
        <v>0.9087348348115637</v>
      </c>
      <c r="R7" s="19">
        <f t="shared" si="3"/>
        <v>0.65471545982459745</v>
      </c>
      <c r="S7" s="19">
        <f t="shared" si="3"/>
        <v>0.97150604733063806</v>
      </c>
      <c r="T7" s="19">
        <f t="shared" si="3"/>
        <v>1.9523065845302023</v>
      </c>
      <c r="U7" s="19">
        <f t="shared" si="3"/>
        <v>0.4895930282728031</v>
      </c>
      <c r="V7" s="19">
        <f t="shared" si="3"/>
        <v>0.17666666666666705</v>
      </c>
      <c r="W7" s="19">
        <f t="shared" si="3"/>
        <v>1.3651279549307211</v>
      </c>
    </row>
    <row r="10" spans="1:23" ht="14.45" customHeight="1" x14ac:dyDescent="0.2">
      <c r="A10" s="20" t="s">
        <v>38</v>
      </c>
      <c r="B10" s="41" t="s">
        <v>46</v>
      </c>
      <c r="C10" s="41"/>
      <c r="D10" s="41"/>
      <c r="E10" s="41"/>
      <c r="F10" s="41"/>
      <c r="G10" s="41"/>
      <c r="H10" s="41"/>
      <c r="I10" s="41"/>
      <c r="J10" s="41"/>
      <c r="K10" s="41"/>
      <c r="M10" s="20" t="s">
        <v>72</v>
      </c>
      <c r="N10" s="41" t="s">
        <v>47</v>
      </c>
      <c r="O10" s="41"/>
      <c r="P10" s="41"/>
      <c r="Q10" s="41"/>
      <c r="R10" s="41"/>
      <c r="S10" s="41"/>
      <c r="T10" s="41"/>
      <c r="U10" s="41"/>
      <c r="V10" s="41"/>
      <c r="W10" s="41"/>
    </row>
    <row r="11" spans="1:23" ht="13.9" x14ac:dyDescent="0.3">
      <c r="B11" s="8" t="s">
        <v>5</v>
      </c>
      <c r="C11" s="8" t="s">
        <v>10</v>
      </c>
      <c r="D11" s="8" t="s">
        <v>6</v>
      </c>
      <c r="E11" s="8" t="s">
        <v>11</v>
      </c>
      <c r="F11" s="8" t="s">
        <v>7</v>
      </c>
      <c r="G11" s="8" t="s">
        <v>12</v>
      </c>
      <c r="H11" s="8" t="s">
        <v>8</v>
      </c>
      <c r="I11" s="8" t="s">
        <v>13</v>
      </c>
      <c r="J11" s="8" t="s">
        <v>9</v>
      </c>
      <c r="K11" s="8" t="s">
        <v>14</v>
      </c>
      <c r="N11" s="8" t="s">
        <v>5</v>
      </c>
      <c r="O11" s="8" t="s">
        <v>10</v>
      </c>
      <c r="P11" s="8" t="s">
        <v>6</v>
      </c>
      <c r="Q11" s="8" t="s">
        <v>11</v>
      </c>
      <c r="R11" s="8" t="s">
        <v>7</v>
      </c>
      <c r="S11" s="8" t="s">
        <v>12</v>
      </c>
      <c r="T11" s="8" t="s">
        <v>8</v>
      </c>
      <c r="U11" s="8" t="s">
        <v>13</v>
      </c>
      <c r="V11" s="8" t="s">
        <v>9</v>
      </c>
      <c r="W11" s="8" t="s">
        <v>14</v>
      </c>
    </row>
    <row r="12" spans="1:23" ht="13.9" x14ac:dyDescent="0.3">
      <c r="B12" s="4">
        <f>+B3*100/AVERAGE($B$3:$B$5)</f>
        <v>94.729238872606416</v>
      </c>
      <c r="C12" s="4">
        <f>+C3*100/AVERAGE($B$3:$B$5)</f>
        <v>98.699252724257036</v>
      </c>
      <c r="D12" s="4">
        <f>+D3*100/AVERAGE($D$3:$D$5)</f>
        <v>98.646479200821418</v>
      </c>
      <c r="E12" s="4">
        <f>+E3*100/AVERAGE($D$3:$D$5)</f>
        <v>94.587618631616564</v>
      </c>
      <c r="F12" s="4">
        <f>+F3*100/AVERAGE($F$3:$F$5)</f>
        <v>102.42641105336016</v>
      </c>
      <c r="G12" s="4">
        <f>+G3*100/AVERAGE($F$3:$F$5)</f>
        <v>110.65061247943167</v>
      </c>
      <c r="H12" s="4">
        <f>+H3*100/AVERAGE($H$3:$H$5)</f>
        <v>101.57042207150853</v>
      </c>
      <c r="I12" s="4">
        <f>+I3*100/AVERAGE($H$3:$H$5)</f>
        <v>104.45117534733654</v>
      </c>
      <c r="J12" s="4">
        <f>+J3*100/AVERAGE($J$3:$J$5)</f>
        <v>105.30631670505086</v>
      </c>
      <c r="K12" s="4">
        <f>+K3*100/AVERAGE($J$3:$J$5)</f>
        <v>92.910870290643928</v>
      </c>
      <c r="N12" s="4">
        <f>+N3*100/AVERAGE($N$3:$N$5)</f>
        <v>103.25714432963126</v>
      </c>
      <c r="O12" s="4">
        <f>+O3*100/AVERAGE($N$3:$N$5)</f>
        <v>100.80655551833433</v>
      </c>
      <c r="P12" s="4">
        <f>+P3*100/AVERAGE($P$3:$P$5)</f>
        <v>89.277194656488547</v>
      </c>
      <c r="Q12" s="4">
        <f>+Q3*100/AVERAGE($P$3:$P$5)</f>
        <v>97.875715648854964</v>
      </c>
      <c r="R12" s="4">
        <f>+R3*100/AVERAGE($R$3:$R$5)</f>
        <v>97.729419320714797</v>
      </c>
      <c r="S12" s="4">
        <f>+S3*100/AVERAGE($R$3:$R$5)</f>
        <v>96.127545430503616</v>
      </c>
      <c r="T12" s="4">
        <f>+T3*100/AVERAGE($T$3:$T$5)</f>
        <v>114.56057838068953</v>
      </c>
      <c r="U12" s="4">
        <f>+U3*100/AVERAGE($T$3:$T$5)</f>
        <v>105.49617133750534</v>
      </c>
      <c r="V12" s="4">
        <f>+V3*100/AVERAGE($V$3:$V$5)</f>
        <v>100.61414384871203</v>
      </c>
      <c r="W12" s="4">
        <f>+W3*100/AVERAGE($V$3:$V$5)</f>
        <v>96.560794447212601</v>
      </c>
    </row>
    <row r="13" spans="1:23" ht="13.9" x14ac:dyDescent="0.3">
      <c r="B13" s="4">
        <f t="shared" ref="B13:C14" si="4">+B4*100/AVERAGE($B$3:$B$5)</f>
        <v>95.72263407268251</v>
      </c>
      <c r="C13" s="4">
        <f t="shared" si="4"/>
        <v>103.80533972213469</v>
      </c>
      <c r="D13" s="4">
        <f t="shared" ref="D13:E14" si="5">+D4*100/AVERAGE($D$3:$D$5)</f>
        <v>106.63145772942063</v>
      </c>
      <c r="E13" s="4">
        <f t="shared" si="5"/>
        <v>84.16732376149443</v>
      </c>
      <c r="F13" s="4">
        <f t="shared" ref="F13:G14" si="6">+F4*100/AVERAGE($F$3:$F$5)</f>
        <v>103.54846292475253</v>
      </c>
      <c r="G13" s="4">
        <f t="shared" si="6"/>
        <v>109.15558805860998</v>
      </c>
      <c r="H13" s="4">
        <f t="shared" ref="H13:I14" si="7">+H4*100/AVERAGE($H$3:$H$5)</f>
        <v>98.953051952327655</v>
      </c>
      <c r="I13" s="4">
        <f t="shared" si="7"/>
        <v>109.68591558569831</v>
      </c>
      <c r="J13" s="4">
        <f t="shared" ref="J13:K14" si="8">+J4*100/AVERAGE($J$3:$J$5)</f>
        <v>97.085902155896321</v>
      </c>
      <c r="K13" s="4">
        <f t="shared" si="8"/>
        <v>97.346841647474577</v>
      </c>
      <c r="N13" s="4">
        <f t="shared" ref="N13:O14" si="9">+N4*100/AVERAGE($N$3:$N$5)</f>
        <v>92.244955806942059</v>
      </c>
      <c r="O13" s="4">
        <f t="shared" si="9"/>
        <v>104.90761975932179</v>
      </c>
      <c r="P13" s="4">
        <f t="shared" ref="P13:Q14" si="10">+P4*100/AVERAGE($P$3:$P$5)</f>
        <v>107.5369751908397</v>
      </c>
      <c r="Q13" s="4">
        <f t="shared" si="10"/>
        <v>90.28625954198472</v>
      </c>
      <c r="R13" s="4">
        <f t="shared" ref="R13:S14" si="11">+R4*100/AVERAGE($R$3:$R$5)</f>
        <v>97.328950848162009</v>
      </c>
      <c r="S13" s="4">
        <f t="shared" si="11"/>
        <v>84.11349125391969</v>
      </c>
      <c r="T13" s="4">
        <f t="shared" ref="T13:U14" si="12">+T4*100/AVERAGE($T$3:$T$5)</f>
        <v>96.427877327321497</v>
      </c>
      <c r="U13" s="4">
        <f t="shared" si="12"/>
        <v>112.08846736891203</v>
      </c>
      <c r="V13" s="4">
        <f t="shared" ref="V13:W14" si="13">+V4*100/AVERAGE($V$3:$V$5)</f>
        <v>100.61414384871203</v>
      </c>
      <c r="W13" s="4">
        <f t="shared" si="13"/>
        <v>99.508684921030365</v>
      </c>
    </row>
    <row r="14" spans="1:23" ht="13.9" x14ac:dyDescent="0.3">
      <c r="B14" s="4">
        <f t="shared" si="4"/>
        <v>109.54812705471103</v>
      </c>
      <c r="C14" s="4">
        <f t="shared" si="4"/>
        <v>125.07683801891672</v>
      </c>
      <c r="D14" s="4">
        <f t="shared" si="5"/>
        <v>94.722063069757937</v>
      </c>
      <c r="E14" s="4">
        <f t="shared" si="5"/>
        <v>99.458251314662377</v>
      </c>
      <c r="F14" s="4">
        <f t="shared" si="6"/>
        <v>94.025126021887345</v>
      </c>
      <c r="G14" s="4">
        <f t="shared" si="6"/>
        <v>93.454697416877806</v>
      </c>
      <c r="H14" s="4">
        <f t="shared" si="7"/>
        <v>99.476525976163828</v>
      </c>
      <c r="I14" s="4">
        <f t="shared" si="7"/>
        <v>120.41877921906894</v>
      </c>
      <c r="J14" s="4">
        <f t="shared" si="8"/>
        <v>97.607781139052861</v>
      </c>
      <c r="K14" s="4">
        <f t="shared" si="8"/>
        <v>88.473257804935429</v>
      </c>
      <c r="N14" s="4">
        <f t="shared" si="9"/>
        <v>104.49789986342672</v>
      </c>
      <c r="O14" s="4">
        <f t="shared" si="9"/>
        <v>98.510577988507237</v>
      </c>
      <c r="P14" s="4">
        <f t="shared" si="10"/>
        <v>103.18583015267174</v>
      </c>
      <c r="Q14" s="4">
        <f t="shared" si="10"/>
        <v>101.28936068702289</v>
      </c>
      <c r="R14" s="4">
        <f t="shared" si="11"/>
        <v>104.94162983112322</v>
      </c>
      <c r="S14" s="4">
        <f t="shared" si="11"/>
        <v>93.724734595186831</v>
      </c>
      <c r="T14" s="4">
        <f t="shared" si="12"/>
        <v>89.011544291988955</v>
      </c>
      <c r="U14" s="4">
        <f t="shared" si="12"/>
        <v>108.7923193532087</v>
      </c>
      <c r="V14" s="4">
        <f t="shared" si="13"/>
        <v>98.771712302575921</v>
      </c>
      <c r="W14" s="4">
        <f t="shared" si="13"/>
        <v>84.028783647550966</v>
      </c>
    </row>
    <row r="15" spans="1:23" ht="13.9" x14ac:dyDescent="0.3">
      <c r="A15" s="20" t="s">
        <v>26</v>
      </c>
      <c r="B15" s="12">
        <f>AVERAGE(B12:B14)</f>
        <v>99.999999999999986</v>
      </c>
      <c r="C15" s="12">
        <f>AVERAGE(C12:C14)</f>
        <v>109.19381015510281</v>
      </c>
      <c r="D15" s="12">
        <f>AVERAGE(D12:D14)</f>
        <v>100</v>
      </c>
      <c r="E15" s="12">
        <f>AVERAGE(E12:E14)</f>
        <v>92.737731235924457</v>
      </c>
      <c r="F15" s="12">
        <f t="shared" ref="F15:K15" si="14">AVERAGE(F12:F14)</f>
        <v>100</v>
      </c>
      <c r="G15" s="12">
        <f t="shared" si="14"/>
        <v>104.42029931830649</v>
      </c>
      <c r="H15" s="12">
        <f t="shared" si="14"/>
        <v>100</v>
      </c>
      <c r="I15" s="12">
        <f t="shared" si="14"/>
        <v>111.5186233840346</v>
      </c>
      <c r="J15" s="12">
        <f t="shared" si="14"/>
        <v>100.00000000000001</v>
      </c>
      <c r="K15" s="12">
        <f t="shared" si="14"/>
        <v>92.910323247684644</v>
      </c>
      <c r="M15" s="20" t="s">
        <v>26</v>
      </c>
      <c r="N15" s="12">
        <f>AVERAGE(N12:N14)</f>
        <v>100.00000000000001</v>
      </c>
      <c r="O15" s="12">
        <f>AVERAGE(O12:O14)</f>
        <v>101.40825108872112</v>
      </c>
      <c r="P15" s="12">
        <f>AVERAGE(P12:P14)</f>
        <v>100</v>
      </c>
      <c r="Q15" s="12">
        <f>AVERAGE(Q12:Q14)</f>
        <v>96.483778625954187</v>
      </c>
      <c r="R15" s="12">
        <f t="shared" ref="R15:W15" si="15">AVERAGE(R12:R14)</f>
        <v>100.00000000000001</v>
      </c>
      <c r="S15" s="12">
        <f t="shared" si="15"/>
        <v>91.321923759870046</v>
      </c>
      <c r="T15" s="12">
        <f t="shared" si="15"/>
        <v>100</v>
      </c>
      <c r="U15" s="12">
        <f t="shared" si="15"/>
        <v>108.7923193532087</v>
      </c>
      <c r="V15" s="12">
        <f t="shared" si="15"/>
        <v>100</v>
      </c>
      <c r="W15" s="12">
        <f t="shared" si="15"/>
        <v>93.366087671931311</v>
      </c>
    </row>
    <row r="16" spans="1:23" ht="13.9" x14ac:dyDescent="0.3">
      <c r="A16" s="20" t="s">
        <v>4</v>
      </c>
      <c r="B16" s="12">
        <f>_xlfn.STDEV.S(B12:B14)/SQRT(3)</f>
        <v>4.7826685785086669</v>
      </c>
      <c r="C16" s="12">
        <f>_xlfn.STDEV.S(C12:C14)/SQRT(3)</f>
        <v>8.0771480465879524</v>
      </c>
      <c r="D16" s="12">
        <f>_xlfn.STDEV.S(D12:D14)/SQRT(3)</f>
        <v>3.5039232395158311</v>
      </c>
      <c r="E16" s="12">
        <f>_xlfn.STDEV.S(E12:E14)/SQRT(3)</f>
        <v>4.5099770469339449</v>
      </c>
      <c r="F16" s="12">
        <f t="shared" ref="F16:K16" si="16">_xlfn.STDEV.S(F12:F14)/SQRT(3)</f>
        <v>3.0049453345704245</v>
      </c>
      <c r="G16" s="12">
        <f t="shared" si="16"/>
        <v>5.499760397816603</v>
      </c>
      <c r="H16" s="12">
        <f t="shared" si="16"/>
        <v>0.79961977952413055</v>
      </c>
      <c r="I16" s="12">
        <f t="shared" si="16"/>
        <v>4.6996527090379354</v>
      </c>
      <c r="J16" s="12">
        <f t="shared" si="16"/>
        <v>2.6574321658944489</v>
      </c>
      <c r="K16" s="12">
        <f t="shared" si="16"/>
        <v>2.5615830246864246</v>
      </c>
      <c r="M16" s="20" t="s">
        <v>4</v>
      </c>
      <c r="N16" s="12">
        <f>_xlfn.STDEV.S(N12:N14)/SQRT(3)</f>
        <v>3.8940296780615515</v>
      </c>
      <c r="O16" s="12">
        <f>_xlfn.STDEV.S(O12:O14)/SQRT(3)</f>
        <v>1.871012562219885</v>
      </c>
      <c r="P16" s="12">
        <f>_xlfn.STDEV.S(P12:P14)/SQRT(3)</f>
        <v>5.5065727880997413</v>
      </c>
      <c r="Q16" s="12">
        <f>_xlfn.STDEV.S(Q12:Q14)/SQRT(3)</f>
        <v>3.2516752199841288</v>
      </c>
      <c r="R16" s="12">
        <f t="shared" ref="R16:W16" si="17">_xlfn.STDEV.S(R12:R14)/SQRT(3)</f>
        <v>2.4735179259684861</v>
      </c>
      <c r="S16" s="12">
        <f t="shared" si="17"/>
        <v>3.6703541778330799</v>
      </c>
      <c r="T16" s="12">
        <f t="shared" si="17"/>
        <v>7.5885512672686017</v>
      </c>
      <c r="U16" s="12">
        <f t="shared" si="17"/>
        <v>1.9030319441551771</v>
      </c>
      <c r="V16" s="12">
        <f t="shared" si="17"/>
        <v>0.61414384871203731</v>
      </c>
      <c r="W16" s="12">
        <f t="shared" si="17"/>
        <v>4.7455751107106225</v>
      </c>
    </row>
    <row r="17" spans="1:23" ht="14.45" customHeight="1" x14ac:dyDescent="0.3">
      <c r="A17" s="21"/>
      <c r="B17" s="44" t="s">
        <v>27</v>
      </c>
      <c r="C17" s="44"/>
      <c r="D17" s="44"/>
      <c r="E17" s="44"/>
      <c r="F17" s="44"/>
      <c r="G17" s="44"/>
      <c r="H17" s="44"/>
      <c r="I17" s="44"/>
      <c r="J17" s="44"/>
      <c r="K17" s="44"/>
      <c r="M17" s="21"/>
      <c r="N17" s="44" t="s">
        <v>27</v>
      </c>
      <c r="O17" s="44"/>
      <c r="P17" s="44"/>
      <c r="Q17" s="44"/>
      <c r="R17" s="44"/>
      <c r="S17" s="44"/>
      <c r="T17" s="44"/>
      <c r="U17" s="44"/>
      <c r="V17" s="44"/>
      <c r="W17" s="44"/>
    </row>
    <row r="18" spans="1:23" x14ac:dyDescent="0.2">
      <c r="A18" s="21"/>
      <c r="B18" s="15"/>
      <c r="C18" s="22">
        <f>+C12-(AVERAGE(B$12:B$14))</f>
        <v>-1.3007472757429497</v>
      </c>
      <c r="D18" s="15"/>
      <c r="E18" s="22">
        <f>+E12-(AVERAGE(D$12:D$14))</f>
        <v>-5.4123813683834356</v>
      </c>
      <c r="F18" s="15"/>
      <c r="G18" s="22">
        <f>+G12-(AVERAGE(F$12:F$14))</f>
        <v>10.650612479431672</v>
      </c>
      <c r="H18" s="15"/>
      <c r="I18" s="22">
        <f>+I12-(AVERAGE(H$12:H$14))</f>
        <v>4.4511753473365445</v>
      </c>
      <c r="J18" s="15"/>
      <c r="K18" s="22">
        <f>+K12-(AVERAGE(J$12:J$14))</f>
        <v>-7.0891297093560866</v>
      </c>
      <c r="M18" s="21"/>
      <c r="N18" s="15"/>
      <c r="O18" s="22">
        <f>+O12-(AVERAGE(N$12:N$14))</f>
        <v>0.80655551833432071</v>
      </c>
      <c r="P18" s="15"/>
      <c r="Q18" s="22">
        <f>+Q12-(AVERAGE(P$12:P$14))</f>
        <v>-2.124284351145036</v>
      </c>
      <c r="R18" s="15"/>
      <c r="S18" s="22">
        <f>+S12-(AVERAGE(R$12:R$14))</f>
        <v>-3.8724545694963979</v>
      </c>
      <c r="T18" s="15"/>
      <c r="U18" s="22">
        <f>+U12-(AVERAGE(T$12:T$14))</f>
        <v>5.4961713375053449</v>
      </c>
      <c r="V18" s="15"/>
      <c r="W18" s="22">
        <f>+W12-(AVERAGE(V$12:V$14))</f>
        <v>-3.4392055527873993</v>
      </c>
    </row>
    <row r="19" spans="1:23" x14ac:dyDescent="0.2">
      <c r="A19" s="21"/>
      <c r="B19" s="15"/>
      <c r="C19" s="9">
        <f>+C13-(AVERAGE(B$12:B$14))</f>
        <v>3.8053397221347041</v>
      </c>
      <c r="D19" s="15"/>
      <c r="E19" s="9">
        <f>+E13-(AVERAGE(D$12:D$14))</f>
        <v>-15.83267623850557</v>
      </c>
      <c r="F19" s="15"/>
      <c r="G19" s="9">
        <f t="shared" ref="G19:I20" si="18">+G13-(AVERAGE(F$12:F$14))</f>
        <v>9.1555880586099789</v>
      </c>
      <c r="H19" s="15"/>
      <c r="I19" s="9">
        <f t="shared" si="18"/>
        <v>9.6859155856983108</v>
      </c>
      <c r="J19" s="15"/>
      <c r="K19" s="9">
        <f t="shared" ref="K19:K20" si="19">+K13-(AVERAGE(J$12:J$14))</f>
        <v>-2.6531583525254376</v>
      </c>
      <c r="M19" s="21"/>
      <c r="N19" s="15"/>
      <c r="O19" s="9">
        <f>+O13-(AVERAGE(N$12:N$14))</f>
        <v>4.9076197593217756</v>
      </c>
      <c r="P19" s="15"/>
      <c r="Q19" s="9">
        <f>+Q13-(AVERAGE(P$12:P$14))</f>
        <v>-9.7137404580152804</v>
      </c>
      <c r="R19" s="15"/>
      <c r="S19" s="9">
        <f t="shared" ref="S19:S20" si="20">+S13-(AVERAGE(R$12:R$14))</f>
        <v>-15.886508746080324</v>
      </c>
      <c r="T19" s="15"/>
      <c r="U19" s="9">
        <f t="shared" ref="U19:U20" si="21">+U13-(AVERAGE(T$12:T$14))</f>
        <v>12.088467368912035</v>
      </c>
      <c r="V19" s="15"/>
      <c r="W19" s="9">
        <f t="shared" ref="W19:W20" si="22">+W13-(AVERAGE(V$12:V$14))</f>
        <v>-0.49131507896963456</v>
      </c>
    </row>
    <row r="20" spans="1:23" x14ac:dyDescent="0.2">
      <c r="A20" s="21"/>
      <c r="B20" s="15"/>
      <c r="C20" s="9">
        <f>+C14-(AVERAGE(B$12:B$14))</f>
        <v>25.076838018916732</v>
      </c>
      <c r="D20" s="15"/>
      <c r="E20" s="9">
        <f>+E14-(AVERAGE(D$12:D$14))</f>
        <v>-0.54174868533762321</v>
      </c>
      <c r="F20" s="15"/>
      <c r="G20" s="9">
        <f t="shared" si="18"/>
        <v>-6.5453025831221936</v>
      </c>
      <c r="H20" s="15"/>
      <c r="I20" s="9">
        <f t="shared" si="18"/>
        <v>20.418779219068938</v>
      </c>
      <c r="J20" s="15"/>
      <c r="K20" s="9">
        <f t="shared" si="19"/>
        <v>-11.526742195064585</v>
      </c>
      <c r="M20" s="21"/>
      <c r="N20" s="15"/>
      <c r="O20" s="9">
        <f>+O14-(AVERAGE(N$12:N$14))</f>
        <v>-1.4894220114927776</v>
      </c>
      <c r="P20" s="15"/>
      <c r="Q20" s="9">
        <f>+Q14-(AVERAGE(P$12:P$14))</f>
        <v>1.2893606870228922</v>
      </c>
      <c r="R20" s="15"/>
      <c r="S20" s="9">
        <f t="shared" si="20"/>
        <v>-6.2752654048131831</v>
      </c>
      <c r="T20" s="15"/>
      <c r="U20" s="9">
        <f t="shared" si="21"/>
        <v>8.792319353208697</v>
      </c>
      <c r="V20" s="15"/>
      <c r="W20" s="9">
        <f t="shared" si="22"/>
        <v>-15.971216352449034</v>
      </c>
    </row>
    <row r="21" spans="1:23" x14ac:dyDescent="0.2">
      <c r="A21" s="20" t="s">
        <v>26</v>
      </c>
      <c r="C21" s="12">
        <f>AVERAGE(C18:C20)</f>
        <v>9.1938101551028293</v>
      </c>
      <c r="D21" s="15"/>
      <c r="E21" s="12">
        <f>AVERAGE(E18:E20)</f>
        <v>-7.262268764075543</v>
      </c>
      <c r="F21" s="15"/>
      <c r="G21" s="12">
        <f t="shared" ref="G21:K21" si="23">AVERAGE(G18:G20)</f>
        <v>4.420299318306486</v>
      </c>
      <c r="H21" s="15"/>
      <c r="I21" s="12">
        <f t="shared" si="23"/>
        <v>11.518623384034598</v>
      </c>
      <c r="J21" s="15"/>
      <c r="K21" s="12">
        <f t="shared" si="23"/>
        <v>-7.0896767523153699</v>
      </c>
      <c r="M21" s="20" t="s">
        <v>26</v>
      </c>
      <c r="O21" s="12">
        <f>AVERAGE(O18:O20)</f>
        <v>1.4082510887211062</v>
      </c>
      <c r="P21" s="15"/>
      <c r="Q21" s="12">
        <f>AVERAGE(Q18:Q20)</f>
        <v>-3.5162213740458079</v>
      </c>
      <c r="R21" s="15"/>
      <c r="S21" s="12">
        <f t="shared" ref="S21" si="24">AVERAGE(S18:S20)</f>
        <v>-8.6780762401299683</v>
      </c>
      <c r="T21" s="15"/>
      <c r="U21" s="12">
        <f t="shared" ref="U21" si="25">AVERAGE(U18:U20)</f>
        <v>8.7923193532086916</v>
      </c>
      <c r="V21" s="15"/>
      <c r="W21" s="12">
        <f t="shared" ref="W21" si="26">AVERAGE(W18:W20)</f>
        <v>-6.6339123280686891</v>
      </c>
    </row>
    <row r="22" spans="1:23" x14ac:dyDescent="0.2">
      <c r="A22" s="20" t="s">
        <v>4</v>
      </c>
      <c r="C22" s="12">
        <f>_xlfn.STDEV.S(C18:C20)/SQRT(3)</f>
        <v>8.0771480465877818</v>
      </c>
      <c r="D22" s="15"/>
      <c r="E22" s="12">
        <f>_xlfn.STDEV.S(E18:E20)/SQRT(3)</f>
        <v>4.5099770469339449</v>
      </c>
      <c r="F22" s="15"/>
      <c r="G22" s="12">
        <f t="shared" ref="G22:K22" si="27">_xlfn.STDEV.S(G18:G20)/SQRT(3)</f>
        <v>5.499760397816603</v>
      </c>
      <c r="H22" s="15"/>
      <c r="I22" s="12">
        <f t="shared" si="27"/>
        <v>4.6996527090379372</v>
      </c>
      <c r="J22" s="15"/>
      <c r="K22" s="12">
        <f t="shared" si="27"/>
        <v>2.5615830246864246</v>
      </c>
      <c r="M22" s="20" t="s">
        <v>4</v>
      </c>
      <c r="O22" s="12">
        <f>_xlfn.STDEV.S(O18:O20)/SQRT(3)</f>
        <v>1.871012562219885</v>
      </c>
      <c r="P22" s="15"/>
      <c r="Q22" s="12">
        <f>_xlfn.STDEV.S(Q18:Q20)/SQRT(3)</f>
        <v>3.2516752199841283</v>
      </c>
      <c r="R22" s="15"/>
      <c r="S22" s="12">
        <f t="shared" ref="S22" si="28">_xlfn.STDEV.S(S18:S20)/SQRT(3)</f>
        <v>3.6703541778330799</v>
      </c>
      <c r="T22" s="15"/>
      <c r="U22" s="12">
        <f t="shared" ref="U22" si="29">_xlfn.STDEV.S(U18:U20)/SQRT(3)</f>
        <v>1.9030319441551762</v>
      </c>
      <c r="V22" s="15"/>
      <c r="W22" s="12">
        <f t="shared" ref="W22" si="30">_xlfn.STDEV.S(W18:W20)/SQRT(3)</f>
        <v>4.7455751107106225</v>
      </c>
    </row>
    <row r="23" spans="1:23" x14ac:dyDescent="0.2">
      <c r="C23" s="23"/>
      <c r="D23" s="23"/>
      <c r="E23" s="23"/>
      <c r="F23" s="23"/>
      <c r="G23" s="23"/>
      <c r="H23" s="23"/>
      <c r="I23" s="23"/>
      <c r="J23" s="23"/>
      <c r="K23" s="23"/>
      <c r="O23" s="23"/>
      <c r="P23" s="23"/>
      <c r="Q23" s="23"/>
      <c r="R23" s="23"/>
      <c r="S23" s="23"/>
      <c r="T23" s="23"/>
      <c r="U23" s="23"/>
      <c r="V23" s="23"/>
      <c r="W23" s="23"/>
    </row>
    <row r="25" spans="1:23" ht="14.45" customHeight="1" x14ac:dyDescent="0.2">
      <c r="B25" s="43" t="s">
        <v>48</v>
      </c>
      <c r="C25" s="43"/>
      <c r="D25" s="43"/>
      <c r="E25" s="43"/>
      <c r="F25" s="43"/>
      <c r="G25" s="43"/>
      <c r="H25" s="43"/>
      <c r="I25" s="43"/>
      <c r="J25" s="43"/>
      <c r="K25" s="43"/>
      <c r="N25" s="43" t="s">
        <v>49</v>
      </c>
      <c r="O25" s="43"/>
      <c r="P25" s="43"/>
      <c r="Q25" s="43"/>
      <c r="R25" s="43"/>
      <c r="S25" s="43"/>
      <c r="T25" s="43"/>
      <c r="U25" s="43"/>
      <c r="V25" s="43"/>
      <c r="W25" s="43"/>
    </row>
    <row r="26" spans="1:23" x14ac:dyDescent="0.2">
      <c r="B26" s="17" t="s">
        <v>5</v>
      </c>
      <c r="C26" s="17" t="s">
        <v>10</v>
      </c>
      <c r="D26" s="17" t="s">
        <v>6</v>
      </c>
      <c r="E26" s="17" t="s">
        <v>11</v>
      </c>
      <c r="F26" s="17" t="s">
        <v>7</v>
      </c>
      <c r="G26" s="17" t="s">
        <v>12</v>
      </c>
      <c r="H26" s="17" t="s">
        <v>8</v>
      </c>
      <c r="I26" s="17" t="s">
        <v>13</v>
      </c>
      <c r="J26" s="17" t="s">
        <v>9</v>
      </c>
      <c r="K26" s="17" t="s">
        <v>14</v>
      </c>
      <c r="N26" s="17" t="s">
        <v>5</v>
      </c>
      <c r="O26" s="17" t="s">
        <v>10</v>
      </c>
      <c r="P26" s="17" t="s">
        <v>6</v>
      </c>
      <c r="Q26" s="17" t="s">
        <v>11</v>
      </c>
      <c r="R26" s="17" t="s">
        <v>7</v>
      </c>
      <c r="S26" s="17" t="s">
        <v>12</v>
      </c>
      <c r="T26" s="17" t="s">
        <v>8</v>
      </c>
      <c r="U26" s="17" t="s">
        <v>13</v>
      </c>
      <c r="V26" s="17" t="s">
        <v>9</v>
      </c>
      <c r="W26" s="17" t="s">
        <v>14</v>
      </c>
    </row>
    <row r="27" spans="1:23" x14ac:dyDescent="0.2">
      <c r="B27" s="4">
        <v>150.12100000000001</v>
      </c>
      <c r="C27" s="4">
        <v>108.562</v>
      </c>
      <c r="D27" s="4">
        <v>88.896000000000001</v>
      </c>
      <c r="E27" s="4">
        <v>86.935000000000002</v>
      </c>
      <c r="F27" s="4">
        <v>84.92</v>
      </c>
      <c r="G27" s="4">
        <v>90.009</v>
      </c>
      <c r="H27" s="4">
        <v>91.174999999999997</v>
      </c>
      <c r="I27" s="4">
        <v>90.221000000000004</v>
      </c>
      <c r="J27" s="4">
        <v>104.64</v>
      </c>
      <c r="K27" s="4">
        <v>130.72</v>
      </c>
      <c r="N27" s="4">
        <v>322.69499999999999</v>
      </c>
      <c r="O27" s="4">
        <v>303.55200000000002</v>
      </c>
      <c r="P27" s="4">
        <v>281.21899999999999</v>
      </c>
      <c r="Q27" s="4">
        <v>306.89499999999998</v>
      </c>
      <c r="R27" s="4">
        <v>270.27999999999997</v>
      </c>
      <c r="S27" s="4">
        <v>355.81599999999997</v>
      </c>
      <c r="T27" s="4">
        <v>322.24</v>
      </c>
      <c r="U27" s="4">
        <v>301.12200000000001</v>
      </c>
      <c r="V27" s="4">
        <v>322.24</v>
      </c>
      <c r="W27" s="4">
        <v>326.94900000000001</v>
      </c>
    </row>
    <row r="28" spans="1:23" x14ac:dyDescent="0.2">
      <c r="B28" s="4">
        <v>108.934</v>
      </c>
      <c r="C28" s="4">
        <v>115.98399999999999</v>
      </c>
      <c r="D28" s="4">
        <v>95.097999999999999</v>
      </c>
      <c r="E28" s="4">
        <v>78.558999999999997</v>
      </c>
      <c r="F28" s="4">
        <v>71.084999999999994</v>
      </c>
      <c r="G28" s="4">
        <v>86.087000000000003</v>
      </c>
      <c r="H28" s="4">
        <v>94.355999999999995</v>
      </c>
      <c r="I28" s="4">
        <v>96.475999999999999</v>
      </c>
      <c r="J28" s="4">
        <v>87.465000000000003</v>
      </c>
      <c r="K28" s="4">
        <v>104.004</v>
      </c>
      <c r="N28" s="4">
        <v>332.267</v>
      </c>
      <c r="O28" s="4">
        <v>268.60899999999998</v>
      </c>
      <c r="P28" s="4">
        <v>297.17099999999999</v>
      </c>
      <c r="Q28" s="4">
        <v>212.09200000000001</v>
      </c>
      <c r="R28" s="4">
        <v>395.16500000000002</v>
      </c>
      <c r="S28" s="4">
        <v>317.52999999999997</v>
      </c>
      <c r="T28" s="4">
        <v>300.81799999999998</v>
      </c>
      <c r="U28" s="4">
        <v>345.18099999999998</v>
      </c>
      <c r="V28" s="4">
        <v>326.64499999999998</v>
      </c>
      <c r="W28" s="4">
        <v>237.464</v>
      </c>
    </row>
    <row r="29" spans="1:23" x14ac:dyDescent="0.2">
      <c r="B29" s="4">
        <v>140.5</v>
      </c>
      <c r="C29" s="4">
        <v>91.494</v>
      </c>
      <c r="D29" s="4">
        <v>93.296000000000006</v>
      </c>
      <c r="E29" s="4">
        <v>96.210999999999999</v>
      </c>
      <c r="F29" s="4">
        <v>65.942999999999998</v>
      </c>
      <c r="G29" s="4">
        <v>90.009</v>
      </c>
      <c r="H29" s="4">
        <v>93.614000000000004</v>
      </c>
      <c r="I29" s="4">
        <v>93.932000000000002</v>
      </c>
      <c r="J29" s="4">
        <v>138.99</v>
      </c>
      <c r="K29" s="4">
        <v>112.432</v>
      </c>
      <c r="N29" s="4">
        <v>246.42699999999999</v>
      </c>
      <c r="O29" s="4">
        <v>345.48500000000001</v>
      </c>
      <c r="P29" s="4">
        <v>279.24400000000003</v>
      </c>
      <c r="Q29" s="4">
        <v>228.196</v>
      </c>
      <c r="R29" s="4">
        <v>243.38900000000001</v>
      </c>
      <c r="S29" s="4">
        <v>362.5</v>
      </c>
      <c r="T29" s="4">
        <v>268.60899999999998</v>
      </c>
      <c r="U29" s="4">
        <v>292.61399999999998</v>
      </c>
      <c r="V29" s="4">
        <v>261.31599999999997</v>
      </c>
      <c r="W29" s="4">
        <v>318.745</v>
      </c>
    </row>
    <row r="30" spans="1:23" x14ac:dyDescent="0.2">
      <c r="A30" s="18" t="s">
        <v>18</v>
      </c>
      <c r="B30" s="19">
        <f>AVERAGE(B27:B29)</f>
        <v>133.185</v>
      </c>
      <c r="C30" s="19">
        <f>AVERAGE(C27:C29)</f>
        <v>105.34666666666665</v>
      </c>
      <c r="D30" s="19">
        <f t="shared" ref="D30:K30" si="31">AVERAGE(D27:D29)</f>
        <v>92.43</v>
      </c>
      <c r="E30" s="19">
        <f t="shared" si="31"/>
        <v>87.234999999999999</v>
      </c>
      <c r="F30" s="19">
        <f t="shared" si="31"/>
        <v>73.98266666666666</v>
      </c>
      <c r="G30" s="19">
        <f t="shared" si="31"/>
        <v>88.701666666666668</v>
      </c>
      <c r="H30" s="19">
        <f t="shared" si="31"/>
        <v>93.048333333333332</v>
      </c>
      <c r="I30" s="19">
        <f t="shared" si="31"/>
        <v>93.543000000000006</v>
      </c>
      <c r="J30" s="19">
        <f t="shared" si="31"/>
        <v>110.36500000000001</v>
      </c>
      <c r="K30" s="19">
        <f t="shared" si="31"/>
        <v>115.71866666666666</v>
      </c>
      <c r="M30" s="18" t="s">
        <v>18</v>
      </c>
      <c r="N30" s="19">
        <f>AVERAGE(N27:N29)</f>
        <v>300.46300000000002</v>
      </c>
      <c r="O30" s="19">
        <f>AVERAGE(O27:O29)</f>
        <v>305.88200000000001</v>
      </c>
      <c r="P30" s="19">
        <f t="shared" ref="P30:W30" si="32">AVERAGE(P27:P29)</f>
        <v>285.87799999999999</v>
      </c>
      <c r="Q30" s="19">
        <f t="shared" si="32"/>
        <v>249.06100000000001</v>
      </c>
      <c r="R30" s="19">
        <f t="shared" si="32"/>
        <v>302.94466666666665</v>
      </c>
      <c r="S30" s="19">
        <f t="shared" si="32"/>
        <v>345.28199999999998</v>
      </c>
      <c r="T30" s="19">
        <f t="shared" si="32"/>
        <v>297.22233333333332</v>
      </c>
      <c r="U30" s="19">
        <f t="shared" si="32"/>
        <v>312.97233333333332</v>
      </c>
      <c r="V30" s="19">
        <f t="shared" si="32"/>
        <v>303.40033333333332</v>
      </c>
      <c r="W30" s="19">
        <f t="shared" si="32"/>
        <v>294.38600000000002</v>
      </c>
    </row>
    <row r="31" spans="1:23" x14ac:dyDescent="0.2">
      <c r="A31" s="18" t="s">
        <v>4</v>
      </c>
      <c r="B31" s="19">
        <f>_xlfn.STDEV.S(B27:B29)/SQRT(3)</f>
        <v>12.439509114108942</v>
      </c>
      <c r="C31" s="19">
        <f>_xlfn.STDEV.S(C27:C29)/SQRT(3)</f>
        <v>7.2501448567904099</v>
      </c>
      <c r="D31" s="19">
        <f t="shared" ref="D31:K31" si="33">_xlfn.STDEV.S(D27:D29)/SQRT(3)</f>
        <v>1.8419797320636657</v>
      </c>
      <c r="E31" s="19">
        <f t="shared" si="33"/>
        <v>5.0979007444241207</v>
      </c>
      <c r="F31" s="19">
        <f t="shared" si="33"/>
        <v>5.6665388122831475</v>
      </c>
      <c r="G31" s="19">
        <f t="shared" si="33"/>
        <v>1.3073333333333323</v>
      </c>
      <c r="H31" s="19">
        <f t="shared" si="33"/>
        <v>0.96084586577545217</v>
      </c>
      <c r="I31" s="19">
        <f t="shared" si="33"/>
        <v>1.8161082016223582</v>
      </c>
      <c r="J31" s="19">
        <f t="shared" si="33"/>
        <v>15.146926255844731</v>
      </c>
      <c r="K31" s="19">
        <f t="shared" si="33"/>
        <v>7.8853830457231275</v>
      </c>
      <c r="M31" s="18" t="s">
        <v>4</v>
      </c>
      <c r="N31" s="19">
        <f>_xlfn.STDEV.S(N27:N29)/SQRT(3)</f>
        <v>27.158932035949569</v>
      </c>
      <c r="O31" s="19">
        <f>_xlfn.STDEV.S(O27:O29)/SQRT(3)</f>
        <v>22.222747497403052</v>
      </c>
      <c r="P31" s="19">
        <f t="shared" ref="P31:W31" si="34">_xlfn.STDEV.S(P27:P29)/SQRT(3)</f>
        <v>5.6752105100457069</v>
      </c>
      <c r="Q31" s="19">
        <f t="shared" si="34"/>
        <v>29.288298977578076</v>
      </c>
      <c r="R31" s="19">
        <f t="shared" si="34"/>
        <v>46.759041479815544</v>
      </c>
      <c r="S31" s="19">
        <f t="shared" si="34"/>
        <v>14.009509770152567</v>
      </c>
      <c r="T31" s="19">
        <f t="shared" si="34"/>
        <v>15.585972906573549</v>
      </c>
      <c r="U31" s="19">
        <f t="shared" si="34"/>
        <v>16.290540939794205</v>
      </c>
      <c r="V31" s="19">
        <f t="shared" si="34"/>
        <v>21.080554549420931</v>
      </c>
      <c r="W31" s="19">
        <f t="shared" si="34"/>
        <v>28.559364879726157</v>
      </c>
    </row>
    <row r="34" spans="1:24" ht="13.5" customHeight="1" x14ac:dyDescent="0.2">
      <c r="A34" s="20" t="s">
        <v>73</v>
      </c>
      <c r="B34" s="41" t="s">
        <v>50</v>
      </c>
      <c r="C34" s="41"/>
      <c r="D34" s="41"/>
      <c r="E34" s="41"/>
      <c r="F34" s="41"/>
      <c r="G34" s="41"/>
      <c r="H34" s="41"/>
      <c r="I34" s="41"/>
      <c r="J34" s="41"/>
      <c r="K34" s="41"/>
      <c r="M34" s="20" t="s">
        <v>74</v>
      </c>
      <c r="N34" s="41" t="s">
        <v>51</v>
      </c>
      <c r="O34" s="41"/>
      <c r="P34" s="41"/>
      <c r="Q34" s="41"/>
      <c r="R34" s="41"/>
      <c r="S34" s="41"/>
      <c r="T34" s="41"/>
      <c r="U34" s="41"/>
      <c r="V34" s="41"/>
      <c r="W34" s="41"/>
    </row>
    <row r="35" spans="1:24" x14ac:dyDescent="0.2">
      <c r="B35" s="8" t="s">
        <v>5</v>
      </c>
      <c r="C35" s="8" t="s">
        <v>10</v>
      </c>
      <c r="D35" s="8" t="s">
        <v>6</v>
      </c>
      <c r="E35" s="8" t="s">
        <v>11</v>
      </c>
      <c r="F35" s="8" t="s">
        <v>7</v>
      </c>
      <c r="G35" s="8" t="s">
        <v>12</v>
      </c>
      <c r="H35" s="8" t="s">
        <v>8</v>
      </c>
      <c r="I35" s="8" t="s">
        <v>13</v>
      </c>
      <c r="J35" s="8" t="s">
        <v>9</v>
      </c>
      <c r="K35" s="8" t="s">
        <v>14</v>
      </c>
      <c r="N35" s="8" t="s">
        <v>5</v>
      </c>
      <c r="O35" s="8" t="s">
        <v>10</v>
      </c>
      <c r="P35" s="8" t="s">
        <v>6</v>
      </c>
      <c r="Q35" s="8" t="s">
        <v>11</v>
      </c>
      <c r="R35" s="8" t="s">
        <v>7</v>
      </c>
      <c r="S35" s="8" t="s">
        <v>12</v>
      </c>
      <c r="T35" s="8" t="s">
        <v>8</v>
      </c>
      <c r="U35" s="8" t="s">
        <v>13</v>
      </c>
      <c r="V35" s="8" t="s">
        <v>9</v>
      </c>
      <c r="W35" s="8" t="s">
        <v>14</v>
      </c>
    </row>
    <row r="36" spans="1:24" x14ac:dyDescent="0.2">
      <c r="B36" s="4">
        <f>+B27*100/AVERAGE($B$27:$B$29)</f>
        <v>112.71614671321845</v>
      </c>
      <c r="C36" s="4">
        <f>+C27*100/AVERAGE($B$27:$B$29)</f>
        <v>81.512182302811865</v>
      </c>
      <c r="D36" s="4">
        <f>+D27*100/AVERAGE($D$27:$D$29)</f>
        <v>96.176566049983762</v>
      </c>
      <c r="E36" s="4">
        <f>+E27*100/AVERAGE($D$27:$D$29)</f>
        <v>94.054960510656713</v>
      </c>
      <c r="F36" s="4">
        <f>+F27*100/AVERAGE($F$27:$F$29)</f>
        <v>114.78364301548112</v>
      </c>
      <c r="G36" s="4">
        <f>+G27*100/AVERAGE($F$27:$F$29)</f>
        <v>121.66228125506876</v>
      </c>
      <c r="H36" s="4">
        <f>+H27*100/AVERAGE($H$27:$H$29)</f>
        <v>97.986709416253206</v>
      </c>
      <c r="I36" s="4">
        <f>+I27*100/AVERAGE($H$27:$H$29)</f>
        <v>96.961435812928769</v>
      </c>
      <c r="J36" s="4">
        <f>+J27*100/AVERAGE($J$27:$J$29)</f>
        <v>94.812667059303209</v>
      </c>
      <c r="K36" s="4">
        <f>+K27*100/AVERAGE($J$27:$J$29)</f>
        <v>118.44334707561273</v>
      </c>
      <c r="N36" s="4">
        <f>+N27*100/AVERAGE($N$27:$N$29)</f>
        <v>107.39924716188015</v>
      </c>
      <c r="O36" s="4">
        <f>+O27*100/AVERAGE($N$27:$N$29)</f>
        <v>101.02807999653866</v>
      </c>
      <c r="P36" s="4">
        <f>+P27*100/AVERAGE($P$27:$P$29)</f>
        <v>98.370283827366919</v>
      </c>
      <c r="Q36" s="4">
        <f>+Q27*100/AVERAGE($P$27:$P$29)</f>
        <v>107.35173745443861</v>
      </c>
      <c r="R36" s="4">
        <f>+R27*100/AVERAGE($R$27:$R$29)</f>
        <v>89.217612897404805</v>
      </c>
      <c r="S36" s="4">
        <f>+S27*100/AVERAGE($R$27:$R$29)</f>
        <v>117.4524720686066</v>
      </c>
      <c r="T36" s="4">
        <f>+T27*100/AVERAGE($T$27:$T$29)</f>
        <v>108.4171557319044</v>
      </c>
      <c r="U36" s="4">
        <f>+U27*100/AVERAGE($T$27:$T$29)</f>
        <v>101.3120368926965</v>
      </c>
      <c r="V36" s="4">
        <f>+V27*100/AVERAGE($V$27:$V$29)</f>
        <v>106.2095075703059</v>
      </c>
      <c r="W36" s="4">
        <f>+W27*100/AVERAGE($V$27:$V$29)</f>
        <v>107.76158233181464</v>
      </c>
    </row>
    <row r="37" spans="1:24" x14ac:dyDescent="0.2">
      <c r="B37" s="4">
        <f t="shared" ref="B37:C38" si="35">+B28*100/AVERAGE($B$27:$B$29)</f>
        <v>81.791493036002549</v>
      </c>
      <c r="C37" s="4">
        <f t="shared" si="35"/>
        <v>87.084881931148402</v>
      </c>
      <c r="D37" s="4">
        <f t="shared" ref="D37:E38" si="36">+D28*100/AVERAGE($D$27:$D$29)</f>
        <v>102.88650870929351</v>
      </c>
      <c r="E37" s="4">
        <f t="shared" si="36"/>
        <v>84.992967651195485</v>
      </c>
      <c r="F37" s="4">
        <f t="shared" ref="F37:G38" si="37">+F28*100/AVERAGE($F$27:$F$29)</f>
        <v>96.083316812947174</v>
      </c>
      <c r="G37" s="4">
        <f t="shared" si="37"/>
        <v>116.36103952277112</v>
      </c>
      <c r="H37" s="4">
        <f t="shared" ref="H37:I38" si="38">+H28*100/AVERAGE($H$27:$H$29)</f>
        <v>101.40536280427733</v>
      </c>
      <c r="I37" s="4">
        <f t="shared" si="38"/>
        <v>103.68374858944277</v>
      </c>
      <c r="J37" s="4">
        <f t="shared" ref="J37:K38" si="39">+J28*100/AVERAGE($J$27:$J$29)</f>
        <v>79.250668237212878</v>
      </c>
      <c r="K37" s="4">
        <f t="shared" si="39"/>
        <v>94.236397408598734</v>
      </c>
      <c r="N37" s="4">
        <f t="shared" ref="N37:O38" si="40">+N28*100/AVERAGE($N$27:$N$29)</f>
        <v>110.5849971543917</v>
      </c>
      <c r="O37" s="4">
        <f t="shared" si="40"/>
        <v>89.398361861527036</v>
      </c>
      <c r="P37" s="4">
        <f t="shared" ref="P37:Q38" si="41">+P28*100/AVERAGE($P$27:$P$29)</f>
        <v>103.95028648584361</v>
      </c>
      <c r="Q37" s="4">
        <f t="shared" si="41"/>
        <v>74.189689308026502</v>
      </c>
      <c r="R37" s="4">
        <f t="shared" ref="R37:S38" si="42">+R28*100/AVERAGE($R$27:$R$29)</f>
        <v>130.44131271497326</v>
      </c>
      <c r="S37" s="4">
        <f t="shared" si="42"/>
        <v>104.8145205835169</v>
      </c>
      <c r="T37" s="4">
        <f t="shared" ref="T37:U38" si="43">+T28*100/AVERAGE($T$27:$T$29)</f>
        <v>101.20975655710035</v>
      </c>
      <c r="U37" s="4">
        <f t="shared" si="43"/>
        <v>116.13562013621677</v>
      </c>
      <c r="V37" s="4">
        <f t="shared" ref="V37:W38" si="44">+V28*100/AVERAGE($V$27:$V$29)</f>
        <v>107.66138468316339</v>
      </c>
      <c r="W37" s="4">
        <f t="shared" si="44"/>
        <v>78.267547497750499</v>
      </c>
    </row>
    <row r="38" spans="1:24" x14ac:dyDescent="0.2">
      <c r="B38" s="4">
        <f t="shared" si="35"/>
        <v>105.49236025077899</v>
      </c>
      <c r="C38" s="4">
        <f t="shared" si="35"/>
        <v>68.696925329428993</v>
      </c>
      <c r="D38" s="4">
        <f t="shared" si="36"/>
        <v>100.9369252407227</v>
      </c>
      <c r="E38" s="4">
        <f t="shared" si="36"/>
        <v>104.09066320458726</v>
      </c>
      <c r="F38" s="4">
        <f t="shared" si="37"/>
        <v>89.133040171571736</v>
      </c>
      <c r="G38" s="4">
        <f t="shared" si="37"/>
        <v>121.66228125506876</v>
      </c>
      <c r="H38" s="4">
        <f t="shared" si="38"/>
        <v>100.60792777946945</v>
      </c>
      <c r="I38" s="4">
        <f t="shared" si="38"/>
        <v>100.94968564724428</v>
      </c>
      <c r="J38" s="4">
        <f t="shared" si="39"/>
        <v>125.93666470348388</v>
      </c>
      <c r="K38" s="4">
        <f t="shared" si="39"/>
        <v>101.87287636478956</v>
      </c>
      <c r="N38" s="4">
        <f t="shared" si="40"/>
        <v>82.015755683728116</v>
      </c>
      <c r="O38" s="4">
        <f t="shared" si="40"/>
        <v>114.9842077061069</v>
      </c>
      <c r="P38" s="4">
        <f t="shared" si="41"/>
        <v>97.679429686789476</v>
      </c>
      <c r="Q38" s="4">
        <f t="shared" si="41"/>
        <v>79.82286150036029</v>
      </c>
      <c r="R38" s="4">
        <f t="shared" si="42"/>
        <v>80.341074387621958</v>
      </c>
      <c r="S38" s="4">
        <f t="shared" si="42"/>
        <v>119.65881558128328</v>
      </c>
      <c r="T38" s="4">
        <f t="shared" si="43"/>
        <v>90.37308771099525</v>
      </c>
      <c r="U38" s="4">
        <f t="shared" si="43"/>
        <v>98.449533289894092</v>
      </c>
      <c r="V38" s="4">
        <f t="shared" si="44"/>
        <v>86.129107746530707</v>
      </c>
      <c r="W38" s="4">
        <f t="shared" si="44"/>
        <v>105.0575642083452</v>
      </c>
    </row>
    <row r="39" spans="1:24" x14ac:dyDescent="0.2">
      <c r="A39" s="20" t="s">
        <v>26</v>
      </c>
      <c r="B39" s="12">
        <f>AVERAGE(B36:B38)</f>
        <v>100</v>
      </c>
      <c r="C39" s="12">
        <f>AVERAGE(C36:C38)</f>
        <v>79.097996521129758</v>
      </c>
      <c r="D39" s="12">
        <f>AVERAGE(D36:D38)</f>
        <v>100</v>
      </c>
      <c r="E39" s="12">
        <f>AVERAGE(E36:E38)</f>
        <v>94.379530455479824</v>
      </c>
      <c r="F39" s="12">
        <f t="shared" ref="F39:K39" si="45">AVERAGE(F36:F38)</f>
        <v>100</v>
      </c>
      <c r="G39" s="12">
        <f t="shared" si="45"/>
        <v>119.89520067763623</v>
      </c>
      <c r="H39" s="12">
        <f t="shared" si="45"/>
        <v>100</v>
      </c>
      <c r="I39" s="12">
        <f t="shared" si="45"/>
        <v>100.53162334987194</v>
      </c>
      <c r="J39" s="12">
        <f t="shared" si="45"/>
        <v>99.999999999999986</v>
      </c>
      <c r="K39" s="12">
        <f t="shared" si="45"/>
        <v>104.85087361633369</v>
      </c>
      <c r="M39" s="20" t="s">
        <v>26</v>
      </c>
      <c r="N39" s="12">
        <f>AVERAGE(N36:N38)</f>
        <v>100</v>
      </c>
      <c r="O39" s="12">
        <f>AVERAGE(O36:O38)</f>
        <v>101.80354985472418</v>
      </c>
      <c r="P39" s="12">
        <f>AVERAGE(P36:P38)</f>
        <v>100</v>
      </c>
      <c r="Q39" s="12">
        <f>AVERAGE(Q36:Q38)</f>
        <v>87.121429420941809</v>
      </c>
      <c r="R39" s="12">
        <f t="shared" ref="R39:W39" si="46">AVERAGE(R36:R38)</f>
        <v>100.00000000000001</v>
      </c>
      <c r="S39" s="12">
        <f t="shared" si="46"/>
        <v>113.97526941113559</v>
      </c>
      <c r="T39" s="12">
        <f t="shared" si="46"/>
        <v>100</v>
      </c>
      <c r="U39" s="12">
        <f t="shared" si="46"/>
        <v>105.29906343960245</v>
      </c>
      <c r="V39" s="12">
        <f t="shared" si="46"/>
        <v>100</v>
      </c>
      <c r="W39" s="12">
        <f t="shared" si="46"/>
        <v>97.028898012636773</v>
      </c>
    </row>
    <row r="40" spans="1:24" x14ac:dyDescent="0.2">
      <c r="A40" s="20" t="s">
        <v>4</v>
      </c>
      <c r="B40" s="12">
        <f>_xlfn.STDEV.S(B36:B38)/SQRT(3)</f>
        <v>9.34002261073611</v>
      </c>
      <c r="C40" s="12">
        <f>_xlfn.STDEV.S(C36:C38)/SQRT(3)</f>
        <v>5.4436647195933539</v>
      </c>
      <c r="D40" s="12">
        <f>_xlfn.STDEV.S(D36:D38)/SQRT(3)</f>
        <v>1.992837533337299</v>
      </c>
      <c r="E40" s="12">
        <f>_xlfn.STDEV.S(E36:E38)/SQRT(3)</f>
        <v>5.515417877771422</v>
      </c>
      <c r="F40" s="12">
        <f t="shared" ref="F40:K40" si="47">_xlfn.STDEV.S(F36:F38)/SQRT(3)</f>
        <v>7.6592789468026412</v>
      </c>
      <c r="G40" s="12">
        <f t="shared" si="47"/>
        <v>1.7670805774325471</v>
      </c>
      <c r="H40" s="12">
        <f t="shared" si="47"/>
        <v>1.0326309256215735</v>
      </c>
      <c r="I40" s="12">
        <f t="shared" si="47"/>
        <v>1.9517901466503365</v>
      </c>
      <c r="J40" s="12">
        <f t="shared" si="47"/>
        <v>13.724392928777069</v>
      </c>
      <c r="K40" s="12">
        <f t="shared" si="47"/>
        <v>7.1448222223740592</v>
      </c>
      <c r="M40" s="20" t="s">
        <v>4</v>
      </c>
      <c r="N40" s="12">
        <f>_xlfn.STDEV.S(N36:N38)/SQRT(3)</f>
        <v>9.0390271134713718</v>
      </c>
      <c r="O40" s="12">
        <f>_xlfn.STDEV.S(O36:O38)/SQRT(3)</f>
        <v>7.3961677469117237</v>
      </c>
      <c r="P40" s="12">
        <f>_xlfn.STDEV.S(P36:P38)/SQRT(3)</f>
        <v>1.9851861668423962</v>
      </c>
      <c r="Q40" s="12">
        <f>_xlfn.STDEV.S(Q36:Q38)/SQRT(3)</f>
        <v>10.245034237534194</v>
      </c>
      <c r="R40" s="12">
        <f t="shared" ref="R40:W40" si="48">_xlfn.STDEV.S(R36:R38)/SQRT(3)</f>
        <v>15.434845575698802</v>
      </c>
      <c r="S40" s="12">
        <f t="shared" si="48"/>
        <v>4.6244450923334437</v>
      </c>
      <c r="T40" s="12">
        <f t="shared" si="48"/>
        <v>5.243876774594173</v>
      </c>
      <c r="U40" s="12">
        <f t="shared" si="48"/>
        <v>5.480927613041934</v>
      </c>
      <c r="V40" s="12">
        <f t="shared" si="48"/>
        <v>6.9480986780131841</v>
      </c>
      <c r="W40" s="12">
        <f t="shared" si="48"/>
        <v>9.4130960786879534</v>
      </c>
    </row>
    <row r="41" spans="1:24" x14ac:dyDescent="0.2">
      <c r="B41" s="44" t="s">
        <v>27</v>
      </c>
      <c r="C41" s="44"/>
      <c r="D41" s="44"/>
      <c r="E41" s="44"/>
      <c r="F41" s="44"/>
      <c r="G41" s="44"/>
      <c r="H41" s="44"/>
      <c r="I41" s="44"/>
      <c r="J41" s="44"/>
      <c r="K41" s="44"/>
      <c r="N41" s="44" t="s">
        <v>27</v>
      </c>
      <c r="O41" s="44"/>
      <c r="P41" s="44"/>
      <c r="Q41" s="44"/>
      <c r="R41" s="44"/>
      <c r="S41" s="44"/>
      <c r="T41" s="44"/>
      <c r="U41" s="44"/>
      <c r="V41" s="44"/>
      <c r="W41" s="44"/>
      <c r="X41" s="29"/>
    </row>
    <row r="42" spans="1:24" x14ac:dyDescent="0.2">
      <c r="A42" s="21"/>
      <c r="B42" s="15"/>
      <c r="C42" s="22">
        <f>+C36-(AVERAGE(B$12:B$14))</f>
        <v>-18.48781769718812</v>
      </c>
      <c r="D42" s="15"/>
      <c r="E42" s="22">
        <f>+E36-(AVERAGE(D$12:D$14))</f>
        <v>-5.9450394893432872</v>
      </c>
      <c r="F42" s="15"/>
      <c r="G42" s="22">
        <f>+G36-(AVERAGE(F$12:F$14))</f>
        <v>21.662281255068763</v>
      </c>
      <c r="H42" s="15"/>
      <c r="I42" s="22">
        <f>+I36-(AVERAGE(H$12:H$14))</f>
        <v>-3.0385641870712305</v>
      </c>
      <c r="J42" s="15"/>
      <c r="K42" s="22">
        <f>+K36-(AVERAGE(J$12:J$14))</f>
        <v>18.443347075612721</v>
      </c>
      <c r="M42" s="21"/>
      <c r="N42" s="15"/>
      <c r="O42" s="22">
        <f>+O36-(AVERAGE(N$12:N$14))</f>
        <v>1.0280799965386507</v>
      </c>
      <c r="P42" s="15"/>
      <c r="Q42" s="22">
        <f>+Q36-(AVERAGE(P$12:P$14))</f>
        <v>7.3517374544386058</v>
      </c>
      <c r="R42" s="15"/>
      <c r="S42" s="22">
        <f>+S36-(AVERAGE(R$12:R$14))</f>
        <v>17.452472068606582</v>
      </c>
      <c r="T42" s="15"/>
      <c r="U42" s="22">
        <f>+U36-(AVERAGE(T$12:T$14))</f>
        <v>1.3120368926964971</v>
      </c>
      <c r="V42" s="15"/>
      <c r="W42" s="22">
        <f>+W36-(AVERAGE(V$12:V$14))</f>
        <v>7.7615823318146369</v>
      </c>
    </row>
    <row r="43" spans="1:24" x14ac:dyDescent="0.2">
      <c r="A43" s="21"/>
      <c r="B43" s="15"/>
      <c r="C43" s="9">
        <f>+C37-(AVERAGE(B$12:B$14))</f>
        <v>-12.915118068851584</v>
      </c>
      <c r="D43" s="15"/>
      <c r="E43" s="9">
        <f>+E37-(AVERAGE(D$12:D$14))</f>
        <v>-15.007032348804515</v>
      </c>
      <c r="F43" s="15"/>
      <c r="G43" s="9">
        <f t="shared" ref="G43:G44" si="49">+G37-(AVERAGE(F$12:F$14))</f>
        <v>16.361039522771122</v>
      </c>
      <c r="H43" s="15"/>
      <c r="I43" s="9">
        <f t="shared" ref="I43:I44" si="50">+I37-(AVERAGE(H$12:H$14))</f>
        <v>3.6837485894427715</v>
      </c>
      <c r="J43" s="15"/>
      <c r="K43" s="9">
        <f t="shared" ref="K43:K44" si="51">+K37-(AVERAGE(J$12:J$14))</f>
        <v>-5.7636025914012805</v>
      </c>
      <c r="M43" s="21"/>
      <c r="N43" s="15"/>
      <c r="O43" s="9">
        <f>+O37-(AVERAGE(N$12:N$14))</f>
        <v>-10.601638138472978</v>
      </c>
      <c r="P43" s="15"/>
      <c r="Q43" s="9">
        <f>+Q37-(AVERAGE(P$12:P$14))</f>
        <v>-25.810310691973498</v>
      </c>
      <c r="R43" s="15"/>
      <c r="S43" s="9">
        <f t="shared" ref="S43:S44" si="52">+S37-(AVERAGE(R$12:R$14))</f>
        <v>4.8145205835168809</v>
      </c>
      <c r="T43" s="15"/>
      <c r="U43" s="9">
        <f t="shared" ref="U43:U44" si="53">+U37-(AVERAGE(T$12:T$14))</f>
        <v>16.135620136216772</v>
      </c>
      <c r="V43" s="15"/>
      <c r="W43" s="9">
        <f t="shared" ref="W43:W44" si="54">+W37-(AVERAGE(V$12:V$14))</f>
        <v>-21.732452502249501</v>
      </c>
    </row>
    <row r="44" spans="1:24" x14ac:dyDescent="0.2">
      <c r="A44" s="21"/>
      <c r="B44" s="15"/>
      <c r="C44" s="9">
        <f>+C38-(AVERAGE(B$12:B$14))</f>
        <v>-31.303074670570993</v>
      </c>
      <c r="D44" s="15"/>
      <c r="E44" s="9">
        <f>+E38-(AVERAGE(D$12:D$14))</f>
        <v>4.0906632045872584</v>
      </c>
      <c r="F44" s="15"/>
      <c r="G44" s="9">
        <f t="shared" si="49"/>
        <v>21.662281255068763</v>
      </c>
      <c r="H44" s="15"/>
      <c r="I44" s="9">
        <f t="shared" si="50"/>
        <v>0.94968564724428006</v>
      </c>
      <c r="J44" s="15"/>
      <c r="K44" s="9">
        <f t="shared" si="51"/>
        <v>1.8728763647895477</v>
      </c>
      <c r="M44" s="21"/>
      <c r="N44" s="15"/>
      <c r="O44" s="9">
        <f>+O38-(AVERAGE(N$12:N$14))</f>
        <v>14.984207706106886</v>
      </c>
      <c r="P44" s="15"/>
      <c r="Q44" s="9">
        <f>+Q38-(AVERAGE(P$12:P$14))</f>
        <v>-20.17713849963971</v>
      </c>
      <c r="R44" s="15"/>
      <c r="S44" s="9">
        <f t="shared" si="52"/>
        <v>19.658815581283264</v>
      </c>
      <c r="T44" s="15"/>
      <c r="U44" s="9">
        <f t="shared" si="53"/>
        <v>-1.5504667101059084</v>
      </c>
      <c r="V44" s="15"/>
      <c r="W44" s="9">
        <f t="shared" si="54"/>
        <v>5.0575642083451982</v>
      </c>
    </row>
    <row r="45" spans="1:24" x14ac:dyDescent="0.2">
      <c r="A45" s="20" t="s">
        <v>26</v>
      </c>
      <c r="C45" s="12">
        <f>AVERAGE(C42:C44)</f>
        <v>-20.902003478870231</v>
      </c>
      <c r="D45" s="15"/>
      <c r="E45" s="12">
        <f>AVERAGE(E42:E44)</f>
        <v>-5.6204695445201809</v>
      </c>
      <c r="F45" s="15"/>
      <c r="G45" s="12">
        <f t="shared" ref="G45" si="55">AVERAGE(G42:G44)</f>
        <v>19.895200677636215</v>
      </c>
      <c r="H45" s="15"/>
      <c r="I45" s="12">
        <f t="shared" ref="I45" si="56">AVERAGE(I42:I44)</f>
        <v>0.53162334987194038</v>
      </c>
      <c r="J45" s="15"/>
      <c r="K45" s="12">
        <f t="shared" ref="K45" si="57">AVERAGE(K42:K44)</f>
        <v>4.8508736163336623</v>
      </c>
      <c r="M45" s="20" t="s">
        <v>26</v>
      </c>
      <c r="O45" s="12">
        <f>AVERAGE(O42:O44)</f>
        <v>1.8035498547241862</v>
      </c>
      <c r="P45" s="15"/>
      <c r="Q45" s="12">
        <f>AVERAGE(Q42:Q44)</f>
        <v>-12.8785705790582</v>
      </c>
      <c r="R45" s="15"/>
      <c r="S45" s="12">
        <f t="shared" ref="S45" si="58">AVERAGE(S42:S44)</f>
        <v>13.975269411135576</v>
      </c>
      <c r="T45" s="15"/>
      <c r="U45" s="12">
        <f t="shared" ref="U45" si="59">AVERAGE(U42:U44)</f>
        <v>5.2990634396024534</v>
      </c>
      <c r="V45" s="15"/>
      <c r="W45" s="12">
        <f t="shared" ref="W45" si="60">AVERAGE(W42:W44)</f>
        <v>-2.9711019873632218</v>
      </c>
    </row>
    <row r="46" spans="1:24" x14ac:dyDescent="0.2">
      <c r="A46" s="20" t="s">
        <v>4</v>
      </c>
      <c r="C46" s="12">
        <f>_xlfn.STDEV.S(C42:C44)/SQRT(3)</f>
        <v>5.4436647195933574</v>
      </c>
      <c r="D46" s="15"/>
      <c r="E46" s="12">
        <f>_xlfn.STDEV.S(E42:E44)/SQRT(3)</f>
        <v>5.5154178777714211</v>
      </c>
      <c r="F46" s="15"/>
      <c r="G46" s="12">
        <f t="shared" ref="G46" si="61">_xlfn.STDEV.S(G42:G44)/SQRT(3)</f>
        <v>1.7670805774325538</v>
      </c>
      <c r="H46" s="15"/>
      <c r="I46" s="12">
        <f t="shared" ref="I46" si="62">_xlfn.STDEV.S(I42:I44)/SQRT(3)</f>
        <v>1.9517901466503365</v>
      </c>
      <c r="J46" s="15"/>
      <c r="K46" s="12">
        <f t="shared" ref="K46" si="63">_xlfn.STDEV.S(K42:K44)/SQRT(3)</f>
        <v>7.1448222223740592</v>
      </c>
      <c r="M46" s="20" t="s">
        <v>4</v>
      </c>
      <c r="O46" s="12">
        <f>_xlfn.STDEV.S(O42:O44)/SQRT(3)</f>
        <v>7.3961677469116154</v>
      </c>
      <c r="P46" s="15"/>
      <c r="Q46" s="12">
        <f>_xlfn.STDEV.S(Q42:Q44)/SQRT(3)</f>
        <v>10.245034237534215</v>
      </c>
      <c r="R46" s="15"/>
      <c r="S46" s="12">
        <f t="shared" ref="S46" si="64">_xlfn.STDEV.S(S42:S44)/SQRT(3)</f>
        <v>4.6244450923334419</v>
      </c>
      <c r="T46" s="15"/>
      <c r="U46" s="12">
        <f t="shared" ref="U46" si="65">_xlfn.STDEV.S(U42:U44)/SQRT(3)</f>
        <v>5.480927613041934</v>
      </c>
      <c r="V46" s="15"/>
      <c r="W46" s="12">
        <f t="shared" ref="W46" si="66">_xlfn.STDEV.S(W42:W44)/SQRT(3)</f>
        <v>9.4130960786879356</v>
      </c>
    </row>
    <row r="47" spans="1:24" x14ac:dyDescent="0.2">
      <c r="C47" s="23"/>
      <c r="D47" s="23"/>
      <c r="E47" s="23"/>
      <c r="F47" s="23"/>
      <c r="G47" s="23"/>
      <c r="H47" s="23"/>
      <c r="I47" s="23"/>
      <c r="J47" s="23"/>
      <c r="K47" s="23"/>
      <c r="O47" s="23"/>
      <c r="P47" s="23"/>
      <c r="Q47" s="23"/>
      <c r="R47" s="23"/>
      <c r="S47" s="23"/>
      <c r="T47" s="23"/>
      <c r="U47" s="23"/>
      <c r="V47" s="23"/>
      <c r="W47" s="23"/>
    </row>
  </sheetData>
  <mergeCells count="12">
    <mergeCell ref="B25:K25"/>
    <mergeCell ref="N25:W25"/>
    <mergeCell ref="B34:K34"/>
    <mergeCell ref="N34:W34"/>
    <mergeCell ref="B41:K41"/>
    <mergeCell ref="N41:W41"/>
    <mergeCell ref="B1:K1"/>
    <mergeCell ref="N1:W1"/>
    <mergeCell ref="B10:K10"/>
    <mergeCell ref="N10:W10"/>
    <mergeCell ref="B17:K17"/>
    <mergeCell ref="N17:W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Fig-1 (NORT- retention)</vt:lpstr>
      <vt:lpstr>Fig-2 (NORT - training)</vt:lpstr>
      <vt:lpstr>Fig. 3-4 (GFAP)</vt:lpstr>
      <vt:lpstr>Fig. 5-6 (ChAT)</vt:lpstr>
      <vt:lpstr>Fig. 7 (NeuN)</vt:lpstr>
    </vt:vector>
  </TitlesOfParts>
  <Company>www.intercambiosvirtuales.org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Pablo Galeano</dc:creator>
  <cp:lastModifiedBy>Pablo Galeano</cp:lastModifiedBy>
  <dcterms:created xsi:type="dcterms:W3CDTF">2020-06-02T12:11:09Z</dcterms:created>
  <dcterms:modified xsi:type="dcterms:W3CDTF">2025-11-12T15:35:17Z</dcterms:modified>
</cp:coreProperties>
</file>